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10DA43\share\05照会\07経営分析比較表\R03\HP掲載\"/>
    </mc:Choice>
  </mc:AlternateContent>
  <workbookProtection workbookAlgorithmName="SHA-512" workbookHashValue="f7ohkRnQWsspsRGxYtGZE4LtCuRiNjgK5Qjw0EpHuFiM49RqyT3St87svb34LhzCCa5z7paudOBCUCAMyRDEZw==" workbookSaltValue="S/7lrpqnLKgkCzA00J+ZXQ==" workbookSpinCount="100000" lockStructure="1"/>
  <bookViews>
    <workbookView xWindow="0" yWindow="0" windowWidth="20490" windowHeight="747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<sst xmlns="http://schemas.openxmlformats.org/spreadsheetml/2006/main" count="228" uniqueCount="116">
  <si>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</si>
  <si>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</si>
  <si>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</si>
  <si>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</si>
  <si>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</si>
  <si>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</si>
  <si>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</si>
  <si>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</si>
  <si>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</si>
  <si>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</si>
  <si>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</si>
  <si>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</si>
  <si>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</si>
  <si>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</si>
  <si>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</si>
  <si>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</si>
  <si>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</si>
  <si>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</si>
  <si>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</si>
  <si>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</si>
  <si>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</si>
  <si>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</si>
  <si>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</si>
  <si>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</si>
  <si>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</si>
  <si>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</si>
  <si>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</si>
  <si>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</si>
  <si>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</si>
  <si>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</si>
  <si>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</si>
  <si>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</si>
  <si>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</si>
  <si>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</si>
  <si>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</si>
  <si>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</si>
  <si>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</si>
  <si>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</si>
  <si>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</si>
  <si>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</si>
  <si>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</si>
  <si>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</si>
  <si>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</si>
  <si>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</si>
  <si>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</si>
  <si>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</si>
  <si>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</si>
  <si>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</si>
  <si>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</si>
  <si>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</si>
  <si>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</si>
  <si>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</si>
  <si>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</si>
  <si>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</si>
  <si>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</si>
  <si>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</si>
  <si>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</si>
  <si>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</si>
  <si>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</si>
  <si>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</si>
  <si>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</si>
  <si>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</si>
  <si>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</si>
  <si>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</si>
  <si>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</si>
  <si>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</si>
  <si>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</si>
  <si>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</si>
  <si>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</si>
  <si>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</si>
  <si>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</si>
  <si>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</si>
  <si>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</si>
  <si>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</si>
  <si>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</si>
  <si>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</si>
  <si>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</si>
  <si>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</si>
  <si>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</si>
  <si>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</si>
  <si>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</si>
  <si>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</si>
  <si>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</si>
  <si>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</si>
  <si>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</si>
  <si>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</si>
  <si>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</si>
  <si>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</si>
  <si>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</si>
  <si>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</si>
  <si>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</si>
  <si>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</si>
  <si>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</si>
  <si>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</si>
  <si>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</si>
  <si>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</si>
  <si>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</si>
  <si>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</si>
  <si>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</si>
  <si>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</si>
  <si>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</si>
  <si>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</si>
  <si>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</si>
  <si>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</si>
  <si>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</si>
  <si>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</si>
  <si>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</si>
  <si>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</si>
  <si>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</si>
  <si>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</si>
  <si>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</si>
  <si>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</si>
  <si>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</si>
  <si>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管路の更新について、令和2年度では地震に強い耐震適合管で約4.4kmの更新・整備を行い、管路総延長約257㎞のうち約112㎞が耐震化され、耐震適合率は約43.6％です。
 この結果、③管路更新率は前年度と比べ約0.7ポイント増加し全国平均及び類似団体平均値を大幅に上回りましたが、②管路経年化率のとおり、法定耐用年数を経過した管路は全国平均及び類似団体平均値を上回っている状況です。
　そのため、管路の老朽化対策は、本市においても従前より最優先課題として取組んでおり、過去の漏水状況等を勘案して更新の優先順位を設定し、効率的かつ効果的な布設替えを進めています。さらに、基幹管路等の更新を進め、有収率の向上及び維持管理に努めています。
</t>
    <rPh sb="11" eb="13">
      <t>レイワ</t>
    </rPh>
    <rPh sb="29" eb="30">
      <t>ヤク</t>
    </rPh>
    <rPh sb="72" eb="74">
      <t>テキゴウ</t>
    </rPh>
    <rPh sb="93" eb="95">
      <t>カンロ</t>
    </rPh>
    <rPh sb="95" eb="97">
      <t>コウシン</t>
    </rPh>
    <rPh sb="97" eb="98">
      <t>リツ</t>
    </rPh>
    <rPh sb="99" eb="102">
      <t>ゼンネンド</t>
    </rPh>
    <rPh sb="103" eb="104">
      <t>クラ</t>
    </rPh>
    <rPh sb="105" eb="106">
      <t>ヤク</t>
    </rPh>
    <rPh sb="113" eb="115">
      <t>ゾウカ</t>
    </rPh>
    <rPh sb="130" eb="132">
      <t>オオハバ</t>
    </rPh>
    <rPh sb="133" eb="135">
      <t>ウワマワ</t>
    </rPh>
    <rPh sb="142" eb="144">
      <t>カンロ</t>
    </rPh>
    <rPh sb="144" eb="146">
      <t>ケイネン</t>
    </rPh>
    <rPh sb="146" eb="147">
      <t>カ</t>
    </rPh>
    <rPh sb="147" eb="148">
      <t>リツ</t>
    </rPh>
    <rPh sb="152" eb="154">
      <t>ネンスウ</t>
    </rPh>
    <rPh sb="155" eb="157">
      <t>タイヨウ</t>
    </rPh>
    <rPh sb="157" eb="159">
      <t>ケイカ</t>
    </rPh>
    <rPh sb="161" eb="163">
      <t>カンロ</t>
    </rPh>
    <rPh sb="164" eb="165">
      <t>イマ</t>
    </rPh>
    <rPh sb="282" eb="284">
      <t>キカン</t>
    </rPh>
    <rPh sb="284" eb="286">
      <t>カンロ</t>
    </rPh>
    <rPh sb="286" eb="287">
      <t>トウ</t>
    </rPh>
    <rPh sb="288" eb="290">
      <t>コウシン</t>
    </rPh>
    <rPh sb="291" eb="292">
      <t>スス</t>
    </rPh>
    <phoneticPr fontId="4"/>
  </si>
  <si>
    <t xml:space="preserve">　令和2年度決算におきましても当年度純利益を計上できておりますが、給水収益は減少し続けております。また、管路や施設の老朽化は進んでおり、管路等の更新費用は近年増加傾向となっています。
　このような状況を踏まえ、本市では、平成31年4月からの計画となります水道事業ビジョン及び実施計画に基づいて、施設の統廃合やダウンサイジング等を進めるとともに、重要度・優先度を踏まえた更新投資の平準化に努め、費用の削減を図り、持続可能な事業を進めることとしています。
　また、投資財源については、積立金の利用や内部留保資金とのバランスに留意しつつ、貸付利率にも注視しながら将来負担の公平性を考慮した企業債の借入について取り組むこととしています。
</t>
    <rPh sb="1" eb="3">
      <t>レイワ</t>
    </rPh>
    <rPh sb="38" eb="40">
      <t>ゲンショウシ</t>
    </rPh>
    <rPh sb="40" eb="42">
      <t>ツヅ</t>
    </rPh>
    <rPh sb="164" eb="165">
      <t>スス</t>
    </rPh>
    <rPh sb="172" eb="175">
      <t>ジュウヨウド</t>
    </rPh>
    <rPh sb="176" eb="179">
      <t>ユウセンド</t>
    </rPh>
    <rPh sb="180" eb="181">
      <t>フ</t>
    </rPh>
    <rPh sb="184" eb="186">
      <t>コウシン</t>
    </rPh>
    <rPh sb="186" eb="188">
      <t>トウシ</t>
    </rPh>
    <rPh sb="189" eb="192">
      <t>ヘイジュンカ</t>
    </rPh>
    <rPh sb="193" eb="194">
      <t>ツト</t>
    </rPh>
    <rPh sb="196" eb="198">
      <t>ヒヨウ</t>
    </rPh>
    <rPh sb="199" eb="201">
      <t>サクゲン</t>
    </rPh>
    <rPh sb="202" eb="203">
      <t>ハカ</t>
    </rPh>
    <rPh sb="266" eb="268">
      <t>カシツケ</t>
    </rPh>
    <rPh sb="268" eb="270">
      <t>リリツ</t>
    </rPh>
    <rPh sb="272" eb="274">
      <t>チュウシ</t>
    </rPh>
    <rPh sb="301" eb="302">
      <t>ト</t>
    </rPh>
    <rPh sb="303" eb="304">
      <t>ク</t>
    </rPh>
    <phoneticPr fontId="4"/>
  </si>
  <si>
    <t>　本市では、令和元年度に策定した水道事業ビジョン及び経営戦略に基づき、事業運営を行っています。
　近年の①経常収支比率は100％を超え、全国平均及び類似団体平均値を上回っています。また、②累積欠損金比率についても0％を維持していることから、事業として黒字経営を継続し、収支は健全な状態となっています。
　①経常収支比率は、令和元年度に比べ約2.0ポイント増加しています。これは、新型コロナウイルス感染症の影響を踏まえた水道料金減額の実施及び使用水量の減少により給水収益が減少したものの、他会計繰入金（新型コロナウイルス感染症対応地方創生臨時交付金含む）の増加により事業収益が増加したこと並びに浄水場設備に係る修繕の減少等により費用が減少したことによるものです。
  ④企業債残高対給水収益比率は全国平均及び類似団体平均値と比べ、大きく下回っています。これは効率的な下水道事業工事との随伴工事による管路更新を行うことによって路面復旧費等を削減し、可能な限り企業債に頼らず、下水道事業からの工事負担金や自己財源により事業を進めてきたことによるものです。
　令和元年度と比べ新型コロナウイルス感染症の影響を踏まえた水道料金減額の実施で供給単価が減少し、⑤料金回収率は約6.6ポイント下回りましたが、全国平均及び類似団体平均値を上回っています。
　⑦施設利用率は、令和元年度と比べ約0.4ポイント増加したものの、全国平均及び類似団体平均値を下回っています。</t>
    <rPh sb="1" eb="3">
      <t>ホンシ</t>
    </rPh>
    <rPh sb="6" eb="8">
      <t>レイワ</t>
    </rPh>
    <rPh sb="8" eb="10">
      <t>ガンネン</t>
    </rPh>
    <rPh sb="10" eb="11">
      <t>ド</t>
    </rPh>
    <rPh sb="12" eb="14">
      <t>サクテイ</t>
    </rPh>
    <rPh sb="16" eb="18">
      <t>スイドウ</t>
    </rPh>
    <rPh sb="18" eb="20">
      <t>ジギョウ</t>
    </rPh>
    <rPh sb="24" eb="25">
      <t>オヨ</t>
    </rPh>
    <rPh sb="26" eb="28">
      <t>ケイエイ</t>
    </rPh>
    <rPh sb="28" eb="30">
      <t>センリャク</t>
    </rPh>
    <rPh sb="40" eb="41">
      <t>オコナ</t>
    </rPh>
    <rPh sb="80" eb="81">
      <t>アタイ</t>
    </rPh>
    <rPh sb="153" eb="155">
      <t>ケイジョウ</t>
    </rPh>
    <rPh sb="161" eb="163">
      <t>レイワ</t>
    </rPh>
    <rPh sb="163" eb="164">
      <t>ガン</t>
    </rPh>
    <rPh sb="164" eb="166">
      <t>ネンド</t>
    </rPh>
    <rPh sb="177" eb="179">
      <t>ゾウカ</t>
    </rPh>
    <rPh sb="189" eb="191">
      <t>シンガタ</t>
    </rPh>
    <rPh sb="198" eb="201">
      <t>カンセンショウ</t>
    </rPh>
    <rPh sb="202" eb="204">
      <t>エイキョウ</t>
    </rPh>
    <rPh sb="205" eb="206">
      <t>フ</t>
    </rPh>
    <rPh sb="209" eb="211">
      <t>スイドウ</t>
    </rPh>
    <rPh sb="211" eb="213">
      <t>リョウキン</t>
    </rPh>
    <rPh sb="213" eb="215">
      <t>ゲンガク</t>
    </rPh>
    <rPh sb="216" eb="218">
      <t>ジッシ</t>
    </rPh>
    <rPh sb="218" eb="219">
      <t>オヨ</t>
    </rPh>
    <rPh sb="220" eb="222">
      <t>シヨウ</t>
    </rPh>
    <rPh sb="222" eb="224">
      <t>スイリョウ</t>
    </rPh>
    <rPh sb="225" eb="227">
      <t>ゲンショウ</t>
    </rPh>
    <rPh sb="243" eb="244">
      <t>タ</t>
    </rPh>
    <rPh sb="244" eb="246">
      <t>カイケイ</t>
    </rPh>
    <rPh sb="246" eb="248">
      <t>クリイレ</t>
    </rPh>
    <rPh sb="248" eb="249">
      <t>キン</t>
    </rPh>
    <rPh sb="273" eb="274">
      <t>フク</t>
    </rPh>
    <rPh sb="277" eb="279">
      <t>ゾウカ</t>
    </rPh>
    <rPh sb="282" eb="284">
      <t>ジギョウ</t>
    </rPh>
    <rPh sb="284" eb="286">
      <t>シュウエキ</t>
    </rPh>
    <rPh sb="287" eb="288">
      <t>ゾウ</t>
    </rPh>
    <rPh sb="288" eb="289">
      <t>カ</t>
    </rPh>
    <rPh sb="293" eb="294">
      <t>ナラ</t>
    </rPh>
    <rPh sb="296" eb="299">
      <t>ジョウスイジョウ</t>
    </rPh>
    <rPh sb="299" eb="301">
      <t>セツビ</t>
    </rPh>
    <rPh sb="302" eb="303">
      <t>カカ</t>
    </rPh>
    <rPh sb="304" eb="306">
      <t>シュウゼン</t>
    </rPh>
    <rPh sb="332" eb="335">
      <t>ゲスイドウ</t>
    </rPh>
    <rPh sb="335" eb="337">
      <t>ジギョウ</t>
    </rPh>
    <rPh sb="337" eb="339">
      <t>コウジ</t>
    </rPh>
    <rPh sb="367" eb="369">
      <t>ロメン</t>
    </rPh>
    <rPh sb="369" eb="371">
      <t>フッキュウ</t>
    </rPh>
    <rPh sb="377" eb="379">
      <t>カノウ</t>
    </rPh>
    <rPh sb="380" eb="381">
      <t>カギ</t>
    </rPh>
    <rPh sb="382" eb="384">
      <t>キギョウ</t>
    </rPh>
    <rPh sb="384" eb="385">
      <t>サイ</t>
    </rPh>
    <rPh sb="386" eb="387">
      <t>タヨ</t>
    </rPh>
    <rPh sb="390" eb="393">
      <t>ゲスイドウ</t>
    </rPh>
    <rPh sb="393" eb="395">
      <t>ジギョウ</t>
    </rPh>
    <rPh sb="398" eb="400">
      <t>コウジ</t>
    </rPh>
    <rPh sb="400" eb="403">
      <t>フタンキン</t>
    </rPh>
    <rPh sb="404" eb="406">
      <t>ジコ</t>
    </rPh>
    <rPh sb="406" eb="408">
      <t>ザイゲン</t>
    </rPh>
    <rPh sb="411" eb="413">
      <t>ジギョウ</t>
    </rPh>
    <rPh sb="414" eb="415">
      <t>スス</t>
    </rPh>
    <rPh sb="456" eb="458">
      <t>キュウスイ</t>
    </rPh>
    <rPh sb="458" eb="460">
      <t>ゲンカ</t>
    </rPh>
    <rPh sb="461" eb="463">
      <t>ゾウカ</t>
    </rPh>
    <rPh sb="476" eb="478">
      <t>レイワ</t>
    </rPh>
    <rPh sb="478" eb="479">
      <t>ガン</t>
    </rPh>
    <rPh sb="479" eb="481">
      <t>ネンド</t>
    </rPh>
    <rPh sb="511" eb="513">
      <t>ジッシ</t>
    </rPh>
    <rPh sb="514" eb="516">
      <t>キョウキュウ</t>
    </rPh>
    <rPh sb="516" eb="518">
      <t>タンカ</t>
    </rPh>
    <rPh sb="519" eb="521">
      <t>ヘイキン</t>
    </rPh>
    <rPh sb="521" eb="522">
      <t>オヨ</t>
    </rPh>
    <rPh sb="534" eb="536">
      <t>ヘイセイ</t>
    </rPh>
    <rPh sb="538" eb="540">
      <t>シタマワ</t>
    </rPh>
    <rPh sb="541" eb="542">
      <t>クラ</t>
    </rPh>
    <rPh sb="543" eb="544">
      <t>ヤク</t>
    </rPh>
    <rPh sb="578" eb="580">
      <t>レイワ</t>
    </rPh>
    <rPh sb="580" eb="581">
      <t>ガン</t>
    </rPh>
    <rPh sb="581" eb="583">
      <t>ネンド</t>
    </rPh>
    <rPh sb="594" eb="59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</si>
</sst>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1.03</c:v>
                </c:pt>
                <c:pt idx="1">
                  <c:v>1.4</c:v>
                </c:pt>
                <c:pt idx="2">
                  <c:v>1.32</c:v>
                </c:pt>
                <c:pt idx="3">
                  <c:v>1</c:v>
                </c:pt>
                <c:pt idx="4">
                  <c:v>1.71</c:v>
                </c:pt>
              </c:numCache>
            </c:numRef>
          </c:val>
          <c:extLst xmlns:c16r2="http://schemas.microsoft.com/office/drawing/2015/06/chart">
            <c:ext xmlns:c16="http://schemas.microsoft.com/office/drawing/2014/chart" uri="{C3380CC4-5D6E-409C-BE32-E72D297353CC}">
              <c16:uniqueId val="{00000000-7073-4E1B-AC16-0362663CDDAB}"/>
            </c:ext>
          </c:extLst>
        </c:ser>
        <c:dLbls>
          <c:showLegendKey val="0"/>
          <c:showVal val="0"/>
          <c:showCatName val="0"/>
          <c:showSerName val="0"/>
          <c:showPercent val="0"/>
          <c:showBubbleSize val="0"/>
        </c:dLbls>
        <c:gapWidth val="150"/>
        <c:axId val="436385512"/>
        <c:axId val="43638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xmlns:c16r2="http://schemas.microsoft.com/office/drawing/2015/06/chart">
            <c:ext xmlns:c16="http://schemas.microsoft.com/office/drawing/2014/chart" uri="{C3380CC4-5D6E-409C-BE32-E72D297353CC}">
              <c16:uniqueId val="{00000001-7073-4E1B-AC16-0362663CDDAB}"/>
            </c:ext>
          </c:extLst>
        </c:ser>
        <c:dLbls>
          <c:showLegendKey val="0"/>
          <c:showVal val="0"/>
          <c:showCatName val="0"/>
          <c:showSerName val="0"/>
          <c:showPercent val="0"/>
          <c:showBubbleSize val="0"/>
        </c:dLbls>
        <c:marker val="1"/>
        <c:smooth val="0"/>
        <c:axId val="436385512"/>
        <c:axId val="436389824"/>
      </c:lineChart>
      <c:dateAx>
        <c:axId val="436385512"/>
        <c:scaling>
          <c:orientation val="minMax"/>
        </c:scaling>
        <c:delete val="1"/>
        <c:axPos val="b"/>
        <c:numFmt formatCode="&quot;H&quot;yy" sourceLinked="1"/>
        <c:majorTickMark val="none"/>
        <c:minorTickMark val="none"/>
        <c:tickLblPos val="none"/>
        <c:crossAx val="436389824"/>
        <c:crosses val="autoZero"/>
        <c:auto val="1"/>
        <c:lblOffset val="100"/>
        <c:baseTimeUnit val="years"/>
      </c:dateAx>
      <c:valAx>
        <c:axId val="4363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38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57.13</c:v>
                </c:pt>
                <c:pt idx="1">
                  <c:v>57.18</c:v>
                </c:pt>
                <c:pt idx="2">
                  <c:v>56.12</c:v>
                </c:pt>
                <c:pt idx="3">
                  <c:v>55.24</c:v>
                </c:pt>
                <c:pt idx="4">
                  <c:v>55.64</c:v>
                </c:pt>
              </c:numCache>
            </c:numRef>
          </c:val>
          <c:extLst xmlns:c16r2="http://schemas.microsoft.com/office/drawing/2015/06/chart">
            <c:ext xmlns:c16="http://schemas.microsoft.com/office/drawing/2014/chart" uri="{C3380CC4-5D6E-409C-BE32-E72D297353CC}">
              <c16:uniqueId val="{00000000-0A51-4A8B-BE3D-2EC4C597D312}"/>
            </c:ext>
          </c:extLst>
        </c:ser>
        <c:dLbls>
          <c:showLegendKey val="0"/>
          <c:showVal val="0"/>
          <c:showCatName val="0"/>
          <c:showSerName val="0"/>
          <c:showPercent val="0"/>
          <c:showBubbleSize val="0"/>
        </c:dLbls>
        <c:gapWidth val="150"/>
        <c:axId val="439768752"/>
        <c:axId val="43976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xmlns:c16r2="http://schemas.microsoft.com/office/drawing/2015/06/chart">
            <c:ext xmlns:c16="http://schemas.microsoft.com/office/drawing/2014/chart" uri="{C3380CC4-5D6E-409C-BE32-E72D297353CC}">
              <c16:uniqueId val="{00000001-0A51-4A8B-BE3D-2EC4C597D312}"/>
            </c:ext>
          </c:extLst>
        </c:ser>
        <c:dLbls>
          <c:showLegendKey val="0"/>
          <c:showVal val="0"/>
          <c:showCatName val="0"/>
          <c:showSerName val="0"/>
          <c:showPercent val="0"/>
          <c:showBubbleSize val="0"/>
        </c:dLbls>
        <c:marker val="1"/>
        <c:smooth val="0"/>
        <c:axId val="439768752"/>
        <c:axId val="439765224"/>
      </c:lineChart>
      <c:dateAx>
        <c:axId val="439768752"/>
        <c:scaling>
          <c:orientation val="minMax"/>
        </c:scaling>
        <c:delete val="1"/>
        <c:axPos val="b"/>
        <c:numFmt formatCode="&quot;H&quot;yy" sourceLinked="1"/>
        <c:majorTickMark val="none"/>
        <c:minorTickMark val="none"/>
        <c:tickLblPos val="none"/>
        <c:crossAx val="439765224"/>
        <c:crosses val="autoZero"/>
        <c:auto val="1"/>
        <c:lblOffset val="100"/>
        <c:baseTimeUnit val="years"/>
      </c:dateAx>
      <c:valAx>
        <c:axId val="43976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76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94.71</c:v>
                </c:pt>
                <c:pt idx="1">
                  <c:v>94.29</c:v>
                </c:pt>
                <c:pt idx="2">
                  <c:v>94.68</c:v>
                </c:pt>
                <c:pt idx="3">
                  <c:v>94.38</c:v>
                </c:pt>
                <c:pt idx="4">
                  <c:v>93.69</c:v>
                </c:pt>
              </c:numCache>
            </c:numRef>
          </c:val>
          <c:extLst xmlns:c16r2="http://schemas.microsoft.com/office/drawing/2015/06/chart">
            <c:ext xmlns:c16="http://schemas.microsoft.com/office/drawing/2014/chart" uri="{C3380CC4-5D6E-409C-BE32-E72D297353CC}">
              <c16:uniqueId val="{00000000-60AF-4A7F-B7AB-2F880D71FB76}"/>
            </c:ext>
          </c:extLst>
        </c:ser>
        <c:dLbls>
          <c:showLegendKey val="0"/>
          <c:showVal val="0"/>
          <c:showCatName val="0"/>
          <c:showSerName val="0"/>
          <c:showPercent val="0"/>
          <c:showBubbleSize val="0"/>
        </c:dLbls>
        <c:gapWidth val="150"/>
        <c:axId val="439766792"/>
        <c:axId val="43976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xmlns:c16r2="http://schemas.microsoft.com/office/drawing/2015/06/chart">
            <c:ext xmlns:c16="http://schemas.microsoft.com/office/drawing/2014/chart" uri="{C3380CC4-5D6E-409C-BE32-E72D297353CC}">
              <c16:uniqueId val="{00000001-60AF-4A7F-B7AB-2F880D71FB76}"/>
            </c:ext>
          </c:extLst>
        </c:ser>
        <c:dLbls>
          <c:showLegendKey val="0"/>
          <c:showVal val="0"/>
          <c:showCatName val="0"/>
          <c:showSerName val="0"/>
          <c:showPercent val="0"/>
          <c:showBubbleSize val="0"/>
        </c:dLbls>
        <c:marker val="1"/>
        <c:smooth val="0"/>
        <c:axId val="439766792"/>
        <c:axId val="439764832"/>
      </c:lineChart>
      <c:dateAx>
        <c:axId val="439766792"/>
        <c:scaling>
          <c:orientation val="minMax"/>
        </c:scaling>
        <c:delete val="1"/>
        <c:axPos val="b"/>
        <c:numFmt formatCode="&quot;H&quot;yy" sourceLinked="1"/>
        <c:majorTickMark val="none"/>
        <c:minorTickMark val="none"/>
        <c:tickLblPos val="none"/>
        <c:crossAx val="439764832"/>
        <c:crosses val="autoZero"/>
        <c:auto val="1"/>
        <c:lblOffset val="100"/>
        <c:baseTimeUnit val="years"/>
      </c:dateAx>
      <c:valAx>
        <c:axId val="4397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76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119.61</c:v>
                </c:pt>
                <c:pt idx="1">
                  <c:v>118.26</c:v>
                </c:pt>
                <c:pt idx="2">
                  <c:v>120.8</c:v>
                </c:pt>
                <c:pt idx="3">
                  <c:v>120.33</c:v>
                </c:pt>
                <c:pt idx="4">
                  <c:v>122.37</c:v>
                </c:pt>
              </c:numCache>
            </c:numRef>
          </c:val>
          <c:extLst xmlns:c16r2="http://schemas.microsoft.com/office/drawing/2015/06/chart">
            <c:ext xmlns:c16="http://schemas.microsoft.com/office/drawing/2014/chart" uri="{C3380CC4-5D6E-409C-BE32-E72D297353CC}">
              <c16:uniqueId val="{00000000-6EA7-4651-AA82-BDEFC2DD7CD2}"/>
            </c:ext>
          </c:extLst>
        </c:ser>
        <c:dLbls>
          <c:showLegendKey val="0"/>
          <c:showVal val="0"/>
          <c:showCatName val="0"/>
          <c:showSerName val="0"/>
          <c:showPercent val="0"/>
          <c:showBubbleSize val="0"/>
        </c:dLbls>
        <c:gapWidth val="150"/>
        <c:axId val="436383552"/>
        <c:axId val="43638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xmlns:c16r2="http://schemas.microsoft.com/office/drawing/2015/06/chart">
            <c:ext xmlns:c16="http://schemas.microsoft.com/office/drawing/2014/chart" uri="{C3380CC4-5D6E-409C-BE32-E72D297353CC}">
              <c16:uniqueId val="{00000001-6EA7-4651-AA82-BDEFC2DD7CD2}"/>
            </c:ext>
          </c:extLst>
        </c:ser>
        <c:dLbls>
          <c:showLegendKey val="0"/>
          <c:showVal val="0"/>
          <c:showCatName val="0"/>
          <c:showSerName val="0"/>
          <c:showPercent val="0"/>
          <c:showBubbleSize val="0"/>
        </c:dLbls>
        <c:marker val="1"/>
        <c:smooth val="0"/>
        <c:axId val="436383552"/>
        <c:axId val="436383944"/>
      </c:lineChart>
      <c:dateAx>
        <c:axId val="436383552"/>
        <c:scaling>
          <c:orientation val="minMax"/>
        </c:scaling>
        <c:delete val="1"/>
        <c:axPos val="b"/>
        <c:numFmt formatCode="&quot;H&quot;yy" sourceLinked="1"/>
        <c:majorTickMark val="none"/>
        <c:minorTickMark val="none"/>
        <c:tickLblPos val="none"/>
        <c:crossAx val="436383944"/>
        <c:crosses val="autoZero"/>
        <c:auto val="1"/>
        <c:lblOffset val="100"/>
        <c:baseTimeUnit val="years"/>
      </c:dateAx>
      <c:valAx>
        <c:axId val="436383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63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52.67</c:v>
                </c:pt>
                <c:pt idx="1">
                  <c:v>54.09</c:v>
                </c:pt>
                <c:pt idx="2">
                  <c:v>54.02</c:v>
                </c:pt>
                <c:pt idx="3">
                  <c:v>54.27</c:v>
                </c:pt>
                <c:pt idx="4">
                  <c:v>54</c:v>
                </c:pt>
              </c:numCache>
            </c:numRef>
          </c:val>
          <c:extLst xmlns:c16r2="http://schemas.microsoft.com/office/drawing/2015/06/chart">
            <c:ext xmlns:c16="http://schemas.microsoft.com/office/drawing/2014/chart" uri="{C3380CC4-5D6E-409C-BE32-E72D297353CC}">
              <c16:uniqueId val="{00000000-52D4-4BD8-9B78-F9C24D76C0B2}"/>
            </c:ext>
          </c:extLst>
        </c:ser>
        <c:dLbls>
          <c:showLegendKey val="0"/>
          <c:showVal val="0"/>
          <c:showCatName val="0"/>
          <c:showSerName val="0"/>
          <c:showPercent val="0"/>
          <c:showBubbleSize val="0"/>
        </c:dLbls>
        <c:gapWidth val="150"/>
        <c:axId val="436386296"/>
        <c:axId val="37403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xmlns:c16r2="http://schemas.microsoft.com/office/drawing/2015/06/chart">
            <c:ext xmlns:c16="http://schemas.microsoft.com/office/drawing/2014/chart" uri="{C3380CC4-5D6E-409C-BE32-E72D297353CC}">
              <c16:uniqueId val="{00000001-52D4-4BD8-9B78-F9C24D76C0B2}"/>
            </c:ext>
          </c:extLst>
        </c:ser>
        <c:dLbls>
          <c:showLegendKey val="0"/>
          <c:showVal val="0"/>
          <c:showCatName val="0"/>
          <c:showSerName val="0"/>
          <c:showPercent val="0"/>
          <c:showBubbleSize val="0"/>
        </c:dLbls>
        <c:marker val="1"/>
        <c:smooth val="0"/>
        <c:axId val="436386296"/>
        <c:axId val="374031608"/>
      </c:lineChart>
      <c:dateAx>
        <c:axId val="436386296"/>
        <c:scaling>
          <c:orientation val="minMax"/>
        </c:scaling>
        <c:delete val="1"/>
        <c:axPos val="b"/>
        <c:numFmt formatCode="&quot;H&quot;yy" sourceLinked="1"/>
        <c:majorTickMark val="none"/>
        <c:minorTickMark val="none"/>
        <c:tickLblPos val="none"/>
        <c:crossAx val="374031608"/>
        <c:crosses val="autoZero"/>
        <c:auto val="1"/>
        <c:lblOffset val="100"/>
        <c:baseTimeUnit val="years"/>
      </c:dateAx>
      <c:valAx>
        <c:axId val="37403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38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38.950000000000003</c:v>
                </c:pt>
                <c:pt idx="1">
                  <c:v>40.619999999999997</c:v>
                </c:pt>
                <c:pt idx="2">
                  <c:v>39.56</c:v>
                </c:pt>
                <c:pt idx="3">
                  <c:v>40.659999999999997</c:v>
                </c:pt>
                <c:pt idx="4">
                  <c:v>41.33</c:v>
                </c:pt>
              </c:numCache>
            </c:numRef>
          </c:val>
          <c:extLst xmlns:c16r2="http://schemas.microsoft.com/office/drawing/2015/06/chart">
            <c:ext xmlns:c16="http://schemas.microsoft.com/office/drawing/2014/chart" uri="{C3380CC4-5D6E-409C-BE32-E72D297353CC}">
              <c16:uniqueId val="{00000000-8F94-430F-9C89-6D7083B52B38}"/>
            </c:ext>
          </c:extLst>
        </c:ser>
        <c:dLbls>
          <c:showLegendKey val="0"/>
          <c:showVal val="0"/>
          <c:showCatName val="0"/>
          <c:showSerName val="0"/>
          <c:showPercent val="0"/>
          <c:showBubbleSize val="0"/>
        </c:dLbls>
        <c:gapWidth val="150"/>
        <c:axId val="439943512"/>
        <c:axId val="43993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xmlns:c16r2="http://schemas.microsoft.com/office/drawing/2015/06/chart">
            <c:ext xmlns:c16="http://schemas.microsoft.com/office/drawing/2014/chart" uri="{C3380CC4-5D6E-409C-BE32-E72D297353CC}">
              <c16:uniqueId val="{00000001-8F94-430F-9C89-6D7083B52B38}"/>
            </c:ext>
          </c:extLst>
        </c:ser>
        <c:dLbls>
          <c:showLegendKey val="0"/>
          <c:showVal val="0"/>
          <c:showCatName val="0"/>
          <c:showSerName val="0"/>
          <c:showPercent val="0"/>
          <c:showBubbleSize val="0"/>
        </c:dLbls>
        <c:marker val="1"/>
        <c:smooth val="0"/>
        <c:axId val="439943512"/>
        <c:axId val="439937240"/>
      </c:lineChart>
      <c:dateAx>
        <c:axId val="439943512"/>
        <c:scaling>
          <c:orientation val="minMax"/>
        </c:scaling>
        <c:delete val="1"/>
        <c:axPos val="b"/>
        <c:numFmt formatCode="&quot;H&quot;yy" sourceLinked="1"/>
        <c:majorTickMark val="none"/>
        <c:minorTickMark val="none"/>
        <c:tickLblPos val="none"/>
        <c:crossAx val="439937240"/>
        <c:crosses val="autoZero"/>
        <c:auto val="1"/>
        <c:lblOffset val="100"/>
        <c:baseTimeUnit val="years"/>
      </c:dateAx>
      <c:valAx>
        <c:axId val="43993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94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6D-44F9-A362-805249A0A13E}"/>
            </c:ext>
          </c:extLst>
        </c:ser>
        <c:dLbls>
          <c:showLegendKey val="0"/>
          <c:showVal val="0"/>
          <c:showCatName val="0"/>
          <c:showSerName val="0"/>
          <c:showPercent val="0"/>
          <c:showBubbleSize val="0"/>
        </c:dLbls>
        <c:gapWidth val="150"/>
        <c:axId val="439942728"/>
        <c:axId val="43993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xmlns:c16r2="http://schemas.microsoft.com/office/drawing/2015/06/chart">
            <c:ext xmlns:c16="http://schemas.microsoft.com/office/drawing/2014/chart" uri="{C3380CC4-5D6E-409C-BE32-E72D297353CC}">
              <c16:uniqueId val="{00000001-4D6D-44F9-A362-805249A0A13E}"/>
            </c:ext>
          </c:extLst>
        </c:ser>
        <c:dLbls>
          <c:showLegendKey val="0"/>
          <c:showVal val="0"/>
          <c:showCatName val="0"/>
          <c:showSerName val="0"/>
          <c:showPercent val="0"/>
          <c:showBubbleSize val="0"/>
        </c:dLbls>
        <c:marker val="1"/>
        <c:smooth val="0"/>
        <c:axId val="439942728"/>
        <c:axId val="439938416"/>
      </c:lineChart>
      <c:dateAx>
        <c:axId val="439942728"/>
        <c:scaling>
          <c:orientation val="minMax"/>
        </c:scaling>
        <c:delete val="1"/>
        <c:axPos val="b"/>
        <c:numFmt formatCode="&quot;H&quot;yy" sourceLinked="1"/>
        <c:majorTickMark val="none"/>
        <c:minorTickMark val="none"/>
        <c:tickLblPos val="none"/>
        <c:crossAx val="439938416"/>
        <c:crosses val="autoZero"/>
        <c:auto val="1"/>
        <c:lblOffset val="100"/>
        <c:baseTimeUnit val="years"/>
      </c:dateAx>
      <c:valAx>
        <c:axId val="43993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94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524.51</c:v>
                </c:pt>
                <c:pt idx="1">
                  <c:v>517.83000000000004</c:v>
                </c:pt>
                <c:pt idx="2">
                  <c:v>520.39</c:v>
                </c:pt>
                <c:pt idx="3">
                  <c:v>557.51</c:v>
                </c:pt>
                <c:pt idx="4">
                  <c:v>530.91999999999996</c:v>
                </c:pt>
              </c:numCache>
            </c:numRef>
          </c:val>
          <c:extLst xmlns:c16r2="http://schemas.microsoft.com/office/drawing/2015/06/chart">
            <c:ext xmlns:c16="http://schemas.microsoft.com/office/drawing/2014/chart" uri="{C3380CC4-5D6E-409C-BE32-E72D297353CC}">
              <c16:uniqueId val="{00000000-6EB6-4B25-8FBA-12C43E42061F}"/>
            </c:ext>
          </c:extLst>
        </c:ser>
        <c:dLbls>
          <c:showLegendKey val="0"/>
          <c:showVal val="0"/>
          <c:showCatName val="0"/>
          <c:showSerName val="0"/>
          <c:showPercent val="0"/>
          <c:showBubbleSize val="0"/>
        </c:dLbls>
        <c:gapWidth val="150"/>
        <c:axId val="439939200"/>
        <c:axId val="4399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xmlns:c16r2="http://schemas.microsoft.com/office/drawing/2015/06/chart">
            <c:ext xmlns:c16="http://schemas.microsoft.com/office/drawing/2014/chart" uri="{C3380CC4-5D6E-409C-BE32-E72D297353CC}">
              <c16:uniqueId val="{00000001-6EB6-4B25-8FBA-12C43E42061F}"/>
            </c:ext>
          </c:extLst>
        </c:ser>
        <c:dLbls>
          <c:showLegendKey val="0"/>
          <c:showVal val="0"/>
          <c:showCatName val="0"/>
          <c:showSerName val="0"/>
          <c:showPercent val="0"/>
          <c:showBubbleSize val="0"/>
        </c:dLbls>
        <c:marker val="1"/>
        <c:smooth val="0"/>
        <c:axId val="439939200"/>
        <c:axId val="439937632"/>
      </c:lineChart>
      <c:dateAx>
        <c:axId val="439939200"/>
        <c:scaling>
          <c:orientation val="minMax"/>
        </c:scaling>
        <c:delete val="1"/>
        <c:axPos val="b"/>
        <c:numFmt formatCode="&quot;H&quot;yy" sourceLinked="1"/>
        <c:majorTickMark val="none"/>
        <c:minorTickMark val="none"/>
        <c:tickLblPos val="none"/>
        <c:crossAx val="439937632"/>
        <c:crosses val="autoZero"/>
        <c:auto val="1"/>
        <c:lblOffset val="100"/>
        <c:baseTimeUnit val="years"/>
      </c:dateAx>
      <c:valAx>
        <c:axId val="43993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9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148.06</c:v>
                </c:pt>
                <c:pt idx="1">
                  <c:v>147.13999999999999</c:v>
                </c:pt>
                <c:pt idx="2">
                  <c:v>147.94</c:v>
                </c:pt>
                <c:pt idx="3">
                  <c:v>148.96</c:v>
                </c:pt>
                <c:pt idx="4">
                  <c:v>168.68</c:v>
                </c:pt>
              </c:numCache>
            </c:numRef>
          </c:val>
          <c:extLst xmlns:c16r2="http://schemas.microsoft.com/office/drawing/2015/06/chart">
            <c:ext xmlns:c16="http://schemas.microsoft.com/office/drawing/2014/chart" uri="{C3380CC4-5D6E-409C-BE32-E72D297353CC}">
              <c16:uniqueId val="{00000000-CAEA-473D-A83E-91EFF8ACD6E3}"/>
            </c:ext>
          </c:extLst>
        </c:ser>
        <c:dLbls>
          <c:showLegendKey val="0"/>
          <c:showVal val="0"/>
          <c:showCatName val="0"/>
          <c:showSerName val="0"/>
          <c:showPercent val="0"/>
          <c:showBubbleSize val="0"/>
        </c:dLbls>
        <c:gapWidth val="150"/>
        <c:axId val="439940376"/>
        <c:axId val="43993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xmlns:c16r2="http://schemas.microsoft.com/office/drawing/2015/06/chart">
            <c:ext xmlns:c16="http://schemas.microsoft.com/office/drawing/2014/chart" uri="{C3380CC4-5D6E-409C-BE32-E72D297353CC}">
              <c16:uniqueId val="{00000001-CAEA-473D-A83E-91EFF8ACD6E3}"/>
            </c:ext>
          </c:extLst>
        </c:ser>
        <c:dLbls>
          <c:showLegendKey val="0"/>
          <c:showVal val="0"/>
          <c:showCatName val="0"/>
          <c:showSerName val="0"/>
          <c:showPercent val="0"/>
          <c:showBubbleSize val="0"/>
        </c:dLbls>
        <c:marker val="1"/>
        <c:smooth val="0"/>
        <c:axId val="439940376"/>
        <c:axId val="439936848"/>
      </c:lineChart>
      <c:dateAx>
        <c:axId val="439940376"/>
        <c:scaling>
          <c:orientation val="minMax"/>
        </c:scaling>
        <c:delete val="1"/>
        <c:axPos val="b"/>
        <c:numFmt formatCode="&quot;H&quot;yy" sourceLinked="1"/>
        <c:majorTickMark val="none"/>
        <c:minorTickMark val="none"/>
        <c:tickLblPos val="none"/>
        <c:crossAx val="439936848"/>
        <c:crosses val="autoZero"/>
        <c:auto val="1"/>
        <c:lblOffset val="100"/>
        <c:baseTimeUnit val="years"/>
      </c:dateAx>
      <c:valAx>
        <c:axId val="43993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94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116.62</c:v>
                </c:pt>
                <c:pt idx="1">
                  <c:v>116.45</c:v>
                </c:pt>
                <c:pt idx="2">
                  <c:v>119.5</c:v>
                </c:pt>
                <c:pt idx="3">
                  <c:v>118.39</c:v>
                </c:pt>
                <c:pt idx="4">
                  <c:v>111.83</c:v>
                </c:pt>
              </c:numCache>
            </c:numRef>
          </c:val>
          <c:extLst xmlns:c16r2="http://schemas.microsoft.com/office/drawing/2015/06/chart">
            <c:ext xmlns:c16="http://schemas.microsoft.com/office/drawing/2014/chart" uri="{C3380CC4-5D6E-409C-BE32-E72D297353CC}">
              <c16:uniqueId val="{00000000-7536-476D-A6B4-AAB723B58F6B}"/>
            </c:ext>
          </c:extLst>
        </c:ser>
        <c:dLbls>
          <c:showLegendKey val="0"/>
          <c:showVal val="0"/>
          <c:showCatName val="0"/>
          <c:showSerName val="0"/>
          <c:showPercent val="0"/>
          <c:showBubbleSize val="0"/>
        </c:dLbls>
        <c:gapWidth val="150"/>
        <c:axId val="439940768"/>
        <c:axId val="43994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xmlns:c16r2="http://schemas.microsoft.com/office/drawing/2015/06/chart">
            <c:ext xmlns:c16="http://schemas.microsoft.com/office/drawing/2014/chart" uri="{C3380CC4-5D6E-409C-BE32-E72D297353CC}">
              <c16:uniqueId val="{00000001-7536-476D-A6B4-AAB723B58F6B}"/>
            </c:ext>
          </c:extLst>
        </c:ser>
        <c:dLbls>
          <c:showLegendKey val="0"/>
          <c:showVal val="0"/>
          <c:showCatName val="0"/>
          <c:showSerName val="0"/>
          <c:showPercent val="0"/>
          <c:showBubbleSize val="0"/>
        </c:dLbls>
        <c:marker val="1"/>
        <c:smooth val="0"/>
        <c:axId val="439940768"/>
        <c:axId val="439941160"/>
      </c:lineChart>
      <c:dateAx>
        <c:axId val="439940768"/>
        <c:scaling>
          <c:orientation val="minMax"/>
        </c:scaling>
        <c:delete val="1"/>
        <c:axPos val="b"/>
        <c:numFmt formatCode="&quot;H&quot;yy" sourceLinked="1"/>
        <c:majorTickMark val="none"/>
        <c:minorTickMark val="none"/>
        <c:tickLblPos val="none"/>
        <c:crossAx val="439941160"/>
        <c:crosses val="autoZero"/>
        <c:auto val="1"/>
        <c:lblOffset val="100"/>
        <c:baseTimeUnit val="years"/>
      </c:dateAx>
      <c:valAx>
        <c:axId val="43994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9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138.52000000000001</c:v>
                </c:pt>
                <c:pt idx="1">
                  <c:v>138.69999999999999</c:v>
                </c:pt>
                <c:pt idx="2">
                  <c:v>134.85</c:v>
                </c:pt>
                <c:pt idx="3">
                  <c:v>135.49</c:v>
                </c:pt>
                <c:pt idx="4">
                  <c:v>132.07</c:v>
                </c:pt>
              </c:numCache>
            </c:numRef>
          </c:val>
          <c:extLst xmlns:c16r2="http://schemas.microsoft.com/office/drawing/2015/06/chart">
            <c:ext xmlns:c16="http://schemas.microsoft.com/office/drawing/2014/chart" uri="{C3380CC4-5D6E-409C-BE32-E72D297353CC}">
              <c16:uniqueId val="{00000000-1C30-4CE1-8A6F-77570827BE94}"/>
            </c:ext>
          </c:extLst>
        </c:ser>
        <c:dLbls>
          <c:showLegendKey val="0"/>
          <c:showVal val="0"/>
          <c:showCatName val="0"/>
          <c:showSerName val="0"/>
          <c:showPercent val="0"/>
          <c:showBubbleSize val="0"/>
        </c:dLbls>
        <c:gapWidth val="150"/>
        <c:axId val="374032392"/>
        <c:axId val="43976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xmlns:c16r2="http://schemas.microsoft.com/office/drawing/2015/06/chart">
            <c:ext xmlns:c16="http://schemas.microsoft.com/office/drawing/2014/chart" uri="{C3380CC4-5D6E-409C-BE32-E72D297353CC}">
              <c16:uniqueId val="{00000001-1C30-4CE1-8A6F-77570827BE94}"/>
            </c:ext>
          </c:extLst>
        </c:ser>
        <c:dLbls>
          <c:showLegendKey val="0"/>
          <c:showVal val="0"/>
          <c:showCatName val="0"/>
          <c:showSerName val="0"/>
          <c:showPercent val="0"/>
          <c:showBubbleSize val="0"/>
        </c:dLbls>
        <c:marker val="1"/>
        <c:smooth val="0"/>
        <c:axId val="374032392"/>
        <c:axId val="439764440"/>
      </c:lineChart>
      <c:dateAx>
        <c:axId val="374032392"/>
        <c:scaling>
          <c:orientation val="minMax"/>
        </c:scaling>
        <c:delete val="1"/>
        <c:axPos val="b"/>
        <c:numFmt formatCode="&quot;H&quot;yy" sourceLinked="1"/>
        <c:majorTickMark val="none"/>
        <c:minorTickMark val="none"/>
        <c:tickLblPos val="none"/>
        <c:crossAx val="439764440"/>
        <c:crosses val="autoZero"/>
        <c:auto val="1"/>
        <c:lblOffset val="100"/>
        <c:baseTimeUnit val="years"/>
      </c:dateAx>
      <c:valAx>
        <c:axId val="43976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03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I12" sqref="BI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柏原市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68320</v>
      </c>
      <c r="AM8" s="71"/>
      <c r="AN8" s="71"/>
      <c r="AO8" s="71"/>
      <c r="AP8" s="71"/>
      <c r="AQ8" s="71"/>
      <c r="AR8" s="71"/>
      <c r="AS8" s="71"/>
      <c r="AT8" s="67">
        <f>データ!$S$6</f>
        <v>25.33</v>
      </c>
      <c r="AU8" s="68"/>
      <c r="AV8" s="68"/>
      <c r="AW8" s="68"/>
      <c r="AX8" s="68"/>
      <c r="AY8" s="68"/>
      <c r="AZ8" s="68"/>
      <c r="BA8" s="68"/>
      <c r="BB8" s="70">
        <f>データ!$T$6</f>
        <v>2697.2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75.53</v>
      </c>
      <c r="J10" s="68"/>
      <c r="K10" s="68"/>
      <c r="L10" s="68"/>
      <c r="M10" s="68"/>
      <c r="N10" s="68"/>
      <c r="O10" s="69"/>
      <c r="P10" s="70">
        <f>データ!$P$6</f>
        <v>100</v>
      </c>
      <c r="Q10" s="70"/>
      <c r="R10" s="70"/>
      <c r="S10" s="70"/>
      <c r="T10" s="70"/>
      <c r="U10" s="70"/>
      <c r="V10" s="70"/>
      <c r="W10" s="71">
        <f>データ!$Q$6</f>
        <v>2678</v>
      </c>
      <c r="X10" s="71"/>
      <c r="Y10" s="71"/>
      <c r="Z10" s="71"/>
      <c r="AA10" s="71"/>
      <c r="AB10" s="71"/>
      <c r="AC10" s="71"/>
      <c r="AD10" s="2"/>
      <c r="AE10" s="2"/>
      <c r="AF10" s="2"/>
      <c r="AG10" s="2"/>
      <c r="AH10" s="4"/>
      <c r="AI10" s="4"/>
      <c r="AJ10" s="4"/>
      <c r="AK10" s="4"/>
      <c r="AL10" s="71">
        <f>データ!$U$6</f>
        <v>69025</v>
      </c>
      <c r="AM10" s="71"/>
      <c r="AN10" s="71"/>
      <c r="AO10" s="71"/>
      <c r="AP10" s="71"/>
      <c r="AQ10" s="71"/>
      <c r="AR10" s="71"/>
      <c r="AS10" s="71"/>
      <c r="AT10" s="67">
        <f>データ!$V$6</f>
        <v>25.69</v>
      </c>
      <c r="AU10" s="68"/>
      <c r="AV10" s="68"/>
      <c r="AW10" s="68"/>
      <c r="AX10" s="68"/>
      <c r="AY10" s="68"/>
      <c r="AZ10" s="68"/>
      <c r="BA10" s="68"/>
      <c r="BB10" s="70">
        <f>データ!$W$6</f>
        <v>2686.84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115</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ukVjesRdRt3R/Tfl44RYJRe1A8WBXYWTenxWDGfPI7CpMuhLp6dxrb2dWXwFhsf+75AFpWGJ59BZj/I4fJnmQ==" saltValue="elWoxcvZz837IRpsEhx8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272213</v>
      </c>
      <c r="D6" s="34">
        <f t="shared" si="3"/>
        <v>46</v>
      </c>
      <c r="E6" s="34">
        <f t="shared" si="3"/>
        <v>1</v>
      </c>
      <c r="F6" s="34">
        <f t="shared" si="3"/>
        <v>0</v>
      </c>
      <c r="G6" s="34">
        <f t="shared" si="3"/>
        <v>1</v>
      </c>
      <c r="H6" s="34" t="str">
        <f t="shared" si="3"/>
        <v>大阪府　柏原市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75.53</v>
      </c>
      <c r="P6" s="35">
        <f t="shared" si="3"/>
        <v>100</v>
      </c>
      <c r="Q6" s="35">
        <f t="shared" si="3"/>
        <v>2678</v>
      </c>
      <c r="R6" s="35">
        <f t="shared" si="3"/>
        <v>68320</v>
      </c>
      <c r="S6" s="35">
        <f t="shared" si="3"/>
        <v>25.33</v>
      </c>
      <c r="T6" s="35">
        <f t="shared" si="3"/>
        <v>2697.2</v>
      </c>
      <c r="U6" s="35">
        <f t="shared" si="3"/>
        <v>69025</v>
      </c>
      <c r="V6" s="35">
        <f t="shared" si="3"/>
        <v>25.69</v>
      </c>
      <c r="W6" s="35">
        <f t="shared" si="3"/>
        <v>2686.84</v>
      </c>
      <c r="X6" s="36">
        <f>IF(X7="",NA(),X7)</f>
        <v>119.61</v>
      </c>
      <c r="Y6" s="36">
        <f t="shared" ref="Y6:AG6" si="4">IF(Y7="",NA(),Y7)</f>
        <v>118.26</v>
      </c>
      <c r="Z6" s="36">
        <f t="shared" si="4"/>
        <v>120.8</v>
      </c>
      <c r="AA6" s="36">
        <f t="shared" si="4"/>
        <v>120.33</v>
      </c>
      <c r="AB6" s="36">
        <f t="shared" si="4"/>
        <v>122.37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524.51</v>
      </c>
      <c r="AU6" s="36">
        <f t="shared" ref="AU6:BC6" si="6">IF(AU7="",NA(),AU7)</f>
        <v>517.83000000000004</v>
      </c>
      <c r="AV6" s="36">
        <f t="shared" si="6"/>
        <v>520.39</v>
      </c>
      <c r="AW6" s="36">
        <f t="shared" si="6"/>
        <v>557.51</v>
      </c>
      <c r="AX6" s="36">
        <f t="shared" si="6"/>
        <v>530.91999999999996</v>
      </c>
      <c r="AY6" s="36">
        <f t="shared" si="6"/>
        <v>357.82</v>
      </c>
      <c r="AZ6" s="36">
        <f t="shared" si="6"/>
        <v>355.5</v>
      </c>
      <c r="BA6" s="36">
        <f t="shared" si="6"/>
        <v>349.83</v>
      </c>
      <c r="BB6" s="36">
        <f t="shared" si="6"/>
        <v>360.86</v>
      </c>
      <c r="BC6" s="36">
        <f t="shared" si="6"/>
        <v>350.79</v>
      </c>
      <c r="BD6" s="35" t="str">
        <f>IF(BD7="","",IF(BD7="-","【-】","【"&amp;SUBSTITUTE(TEXT(BD7,"#,##0.00"),"-","△")&amp;"】"))</f>
        <v>【260.31】</v>
      </c>
      <c r="BE6" s="36">
        <f>IF(BE7="",NA(),BE7)</f>
        <v>148.06</v>
      </c>
      <c r="BF6" s="36">
        <f t="shared" ref="BF6:BN6" si="7">IF(BF7="",NA(),BF7)</f>
        <v>147.13999999999999</v>
      </c>
      <c r="BG6" s="36">
        <f t="shared" si="7"/>
        <v>147.94</v>
      </c>
      <c r="BH6" s="36">
        <f t="shared" si="7"/>
        <v>148.96</v>
      </c>
      <c r="BI6" s="36">
        <f t="shared" si="7"/>
        <v>168.68</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116.62</v>
      </c>
      <c r="BQ6" s="36">
        <f t="shared" ref="BQ6:BY6" si="8">IF(BQ7="",NA(),BQ7)</f>
        <v>116.45</v>
      </c>
      <c r="BR6" s="36">
        <f t="shared" si="8"/>
        <v>119.5</v>
      </c>
      <c r="BS6" s="36">
        <f t="shared" si="8"/>
        <v>118.39</v>
      </c>
      <c r="BT6" s="36">
        <f t="shared" si="8"/>
        <v>111.83</v>
      </c>
      <c r="BU6" s="36">
        <f t="shared" si="8"/>
        <v>106.01</v>
      </c>
      <c r="BV6" s="36">
        <f t="shared" si="8"/>
        <v>104.57</v>
      </c>
      <c r="BW6" s="36">
        <f t="shared" si="8"/>
        <v>103.54</v>
      </c>
      <c r="BX6" s="36">
        <f t="shared" si="8"/>
        <v>103.32</v>
      </c>
      <c r="BY6" s="36">
        <f t="shared" si="8"/>
        <v>100.85</v>
      </c>
      <c r="BZ6" s="35" t="str">
        <f>IF(BZ7="","",IF(BZ7="-","【-】","【"&amp;SUBSTITUTE(TEXT(BZ7,"#,##0.00"),"-","△")&amp;"】"))</f>
        <v>【100.05】</v>
      </c>
      <c r="CA6" s="36">
        <f>IF(CA7="",NA(),CA7)</f>
        <v>138.52000000000001</v>
      </c>
      <c r="CB6" s="36">
        <f t="shared" ref="CB6:CJ6" si="9">IF(CB7="",NA(),CB7)</f>
        <v>138.69999999999999</v>
      </c>
      <c r="CC6" s="36">
        <f t="shared" si="9"/>
        <v>134.85</v>
      </c>
      <c r="CD6" s="36">
        <f t="shared" si="9"/>
        <v>135.49</v>
      </c>
      <c r="CE6" s="36">
        <f t="shared" si="9"/>
        <v>132.07</v>
      </c>
      <c r="CF6" s="36">
        <f t="shared" si="9"/>
        <v>162.24</v>
      </c>
      <c r="CG6" s="36">
        <f t="shared" si="9"/>
        <v>165.47</v>
      </c>
      <c r="CH6" s="36">
        <f t="shared" si="9"/>
        <v>167.46</v>
      </c>
      <c r="CI6" s="36">
        <f t="shared" si="9"/>
        <v>168.56</v>
      </c>
      <c r="CJ6" s="36">
        <f t="shared" si="9"/>
        <v>167.1</v>
      </c>
      <c r="CK6" s="35" t="str">
        <f>IF(CK7="","",IF(CK7="-","【-】","【"&amp;SUBSTITUTE(TEXT(CK7,"#,##0.00"),"-","△")&amp;"】"))</f>
        <v>【166.40】</v>
      </c>
      <c r="CL6" s="36">
        <f>IF(CL7="",NA(),CL7)</f>
        <v>57.13</v>
      </c>
      <c r="CM6" s="36">
        <f t="shared" ref="CM6:CU6" si="10">IF(CM7="",NA(),CM7)</f>
        <v>57.18</v>
      </c>
      <c r="CN6" s="36">
        <f t="shared" si="10"/>
        <v>56.12</v>
      </c>
      <c r="CO6" s="36">
        <f t="shared" si="10"/>
        <v>55.24</v>
      </c>
      <c r="CP6" s="36">
        <f t="shared" si="10"/>
        <v>55.64</v>
      </c>
      <c r="CQ6" s="36">
        <f t="shared" si="10"/>
        <v>59.11</v>
      </c>
      <c r="CR6" s="36">
        <f t="shared" si="10"/>
        <v>59.74</v>
      </c>
      <c r="CS6" s="36">
        <f t="shared" si="10"/>
        <v>59.46</v>
      </c>
      <c r="CT6" s="36">
        <f t="shared" si="10"/>
        <v>59.51</v>
      </c>
      <c r="CU6" s="36">
        <f t="shared" si="10"/>
        <v>59.91</v>
      </c>
      <c r="CV6" s="35" t="str">
        <f>IF(CV7="","",IF(CV7="-","【-】","【"&amp;SUBSTITUTE(TEXT(CV7,"#,##0.00"),"-","△")&amp;"】"))</f>
        <v>【60.69】</v>
      </c>
      <c r="CW6" s="36">
        <f>IF(CW7="",NA(),CW7)</f>
        <v>94.71</v>
      </c>
      <c r="CX6" s="36">
        <f t="shared" ref="CX6:DF6" si="11">IF(CX7="",NA(),CX7)</f>
        <v>94.29</v>
      </c>
      <c r="CY6" s="36">
        <f t="shared" si="11"/>
        <v>94.68</v>
      </c>
      <c r="CZ6" s="36">
        <f t="shared" si="11"/>
        <v>94.38</v>
      </c>
      <c r="DA6" s="36">
        <f t="shared" si="11"/>
        <v>93.69</v>
      </c>
      <c r="DB6" s="36">
        <f t="shared" si="11"/>
        <v>87.91</v>
      </c>
      <c r="DC6" s="36">
        <f t="shared" si="11"/>
        <v>87.28</v>
      </c>
      <c r="DD6" s="36">
        <f t="shared" si="11"/>
        <v>87.41</v>
      </c>
      <c r="DE6" s="36">
        <f t="shared" si="11"/>
        <v>87.08</v>
      </c>
      <c r="DF6" s="36">
        <f t="shared" si="11"/>
        <v>87.26</v>
      </c>
      <c r="DG6" s="35" t="str">
        <f>IF(DG7="","",IF(DG7="-","【-】","【"&amp;SUBSTITUTE(TEXT(DG7,"#,##0.00"),"-","△")&amp;"】"))</f>
        <v>【89.82】</v>
      </c>
      <c r="DH6" s="36">
        <f>IF(DH7="",NA(),DH7)</f>
        <v>52.67</v>
      </c>
      <c r="DI6" s="36">
        <f t="shared" ref="DI6:DQ6" si="12">IF(DI7="",NA(),DI7)</f>
        <v>54.09</v>
      </c>
      <c r="DJ6" s="36">
        <f t="shared" si="12"/>
        <v>54.02</v>
      </c>
      <c r="DK6" s="36">
        <f t="shared" si="12"/>
        <v>54.27</v>
      </c>
      <c r="DL6" s="36">
        <f t="shared" si="12"/>
        <v>54</v>
      </c>
      <c r="DM6" s="36">
        <f t="shared" si="12"/>
        <v>46.88</v>
      </c>
      <c r="DN6" s="36">
        <f t="shared" si="12"/>
        <v>46.94</v>
      </c>
      <c r="DO6" s="36">
        <f t="shared" si="12"/>
        <v>47.62</v>
      </c>
      <c r="DP6" s="36">
        <f t="shared" si="12"/>
        <v>48.55</v>
      </c>
      <c r="DQ6" s="36">
        <f t="shared" si="12"/>
        <v>49.2</v>
      </c>
      <c r="DR6" s="35" t="str">
        <f>IF(DR7="","",IF(DR7="-","【-】","【"&amp;SUBSTITUTE(TEXT(DR7,"#,##0.00"),"-","△")&amp;"】"))</f>
        <v>【50.19】</v>
      </c>
      <c r="DS6" s="36">
        <f>IF(DS7="",NA(),DS7)</f>
        <v>38.950000000000003</v>
      </c>
      <c r="DT6" s="36">
        <f t="shared" ref="DT6:EB6" si="13">IF(DT7="",NA(),DT7)</f>
        <v>40.619999999999997</v>
      </c>
      <c r="DU6" s="36">
        <f t="shared" si="13"/>
        <v>39.56</v>
      </c>
      <c r="DV6" s="36">
        <f t="shared" si="13"/>
        <v>40.659999999999997</v>
      </c>
      <c r="DW6" s="36">
        <f t="shared" si="13"/>
        <v>41.33</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1.03</v>
      </c>
      <c r="EE6" s="36">
        <f t="shared" ref="EE6:EM6" si="14">IF(EE7="",NA(),EE7)</f>
        <v>1.4</v>
      </c>
      <c r="EF6" s="36">
        <f t="shared" si="14"/>
        <v>1.32</v>
      </c>
      <c r="EG6" s="36">
        <f t="shared" si="14"/>
        <v>1</v>
      </c>
      <c r="EH6" s="36">
        <f t="shared" si="14"/>
        <v>1.71</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272213</v>
      </c>
      <c r="D7" s="38">
        <v>46</v>
      </c>
      <c r="E7" s="38">
        <v>1</v>
      </c>
      <c r="F7" s="38">
        <v>0</v>
      </c>
      <c r="G7" s="38">
        <v>1</v>
      </c>
      <c r="H7" s="38" t="s">
        <v>93</v>
      </c>
      <c r="I7" s="38" t="s">
        <v>94</v>
      </c>
      <c r="J7" s="38" t="s">
        <v>95</v>
      </c>
      <c r="K7" s="38" t="s">
        <v>96</v>
      </c>
      <c r="L7" s="38" t="s">
        <v>97</v>
      </c>
      <c r="M7" s="38" t="s">
        <v>98</v>
      </c>
      <c r="N7" s="39" t="s">
        <v>99</v>
      </c>
      <c r="O7" s="39">
        <v>75.53</v>
      </c>
      <c r="P7" s="39">
        <v>100</v>
      </c>
      <c r="Q7" s="39">
        <v>2678</v>
      </c>
      <c r="R7" s="39">
        <v>68320</v>
      </c>
      <c r="S7" s="39">
        <v>25.33</v>
      </c>
      <c r="T7" s="39">
        <v>2697.2</v>
      </c>
      <c r="U7" s="39">
        <v>69025</v>
      </c>
      <c r="V7" s="39">
        <v>25.69</v>
      </c>
      <c r="W7" s="39">
        <v>2686.84</v>
      </c>
      <c r="X7" s="39">
        <v>119.61</v>
      </c>
      <c r="Y7" s="39">
        <v>118.26</v>
      </c>
      <c r="Z7" s="39">
        <v>120.8</v>
      </c>
      <c r="AA7" s="39">
        <v>120.33</v>
      </c>
      <c r="AB7" s="39">
        <v>122.37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524.51</v>
      </c>
      <c r="AU7" s="39">
        <v>517.83000000000004</v>
      </c>
      <c r="AV7" s="39">
        <v>520.39</v>
      </c>
      <c r="AW7" s="39">
        <v>557.51</v>
      </c>
      <c r="AX7" s="39">
        <v>530.91999999999996</v>
      </c>
      <c r="AY7" s="39">
        <v>357.82</v>
      </c>
      <c r="AZ7" s="39">
        <v>355.5</v>
      </c>
      <c r="BA7" s="39">
        <v>349.83</v>
      </c>
      <c r="BB7" s="39">
        <v>360.86</v>
      </c>
      <c r="BC7" s="39">
        <v>350.79</v>
      </c>
      <c r="BD7" s="39">
        <v>260.31</v>
      </c>
      <c r="BE7" s="39">
        <v>148.06</v>
      </c>
      <c r="BF7" s="39">
        <v>147.13999999999999</v>
      </c>
      <c r="BG7" s="39">
        <v>147.94</v>
      </c>
      <c r="BH7" s="39">
        <v>148.96</v>
      </c>
      <c r="BI7" s="39">
        <v>168.68</v>
      </c>
      <c r="BJ7" s="39">
        <v>307.45999999999998</v>
      </c>
      <c r="BK7" s="39">
        <v>312.58</v>
      </c>
      <c r="BL7" s="39">
        <v>314.87</v>
      </c>
      <c r="BM7" s="39">
        <v>309.27999999999997</v>
      </c>
      <c r="BN7" s="39">
        <v>322.92</v>
      </c>
      <c r="BO7" s="39">
        <v>275.67</v>
      </c>
      <c r="BP7" s="39">
        <v>116.62</v>
      </c>
      <c r="BQ7" s="39">
        <v>116.45</v>
      </c>
      <c r="BR7" s="39">
        <v>119.5</v>
      </c>
      <c r="BS7" s="39">
        <v>118.39</v>
      </c>
      <c r="BT7" s="39">
        <v>111.83</v>
      </c>
      <c r="BU7" s="39">
        <v>106.01</v>
      </c>
      <c r="BV7" s="39">
        <v>104.57</v>
      </c>
      <c r="BW7" s="39">
        <v>103.54</v>
      </c>
      <c r="BX7" s="39">
        <v>103.32</v>
      </c>
      <c r="BY7" s="39">
        <v>100.85</v>
      </c>
      <c r="BZ7" s="39">
        <v>100.05</v>
      </c>
      <c r="CA7" s="39">
        <v>138.52000000000001</v>
      </c>
      <c r="CB7" s="39">
        <v>138.69999999999999</v>
      </c>
      <c r="CC7" s="39">
        <v>134.85</v>
      </c>
      <c r="CD7" s="39">
        <v>135.49</v>
      </c>
      <c r="CE7" s="39">
        <v>132.07</v>
      </c>
      <c r="CF7" s="39">
        <v>162.24</v>
      </c>
      <c r="CG7" s="39">
        <v>165.47</v>
      </c>
      <c r="CH7" s="39">
        <v>167.46</v>
      </c>
      <c r="CI7" s="39">
        <v>168.56</v>
      </c>
      <c r="CJ7" s="39">
        <v>167.1</v>
      </c>
      <c r="CK7" s="39">
        <v>166.4</v>
      </c>
      <c r="CL7" s="39">
        <v>57.13</v>
      </c>
      <c r="CM7" s="39">
        <v>57.18</v>
      </c>
      <c r="CN7" s="39">
        <v>56.12</v>
      </c>
      <c r="CO7" s="39">
        <v>55.24</v>
      </c>
      <c r="CP7" s="39">
        <v>55.64</v>
      </c>
      <c r="CQ7" s="39">
        <v>59.11</v>
      </c>
      <c r="CR7" s="39">
        <v>59.74</v>
      </c>
      <c r="CS7" s="39">
        <v>59.46</v>
      </c>
      <c r="CT7" s="39">
        <v>59.51</v>
      </c>
      <c r="CU7" s="39">
        <v>59.91</v>
      </c>
      <c r="CV7" s="39">
        <v>60.69</v>
      </c>
      <c r="CW7" s="39">
        <v>94.71</v>
      </c>
      <c r="CX7" s="39">
        <v>94.29</v>
      </c>
      <c r="CY7" s="39">
        <v>94.68</v>
      </c>
      <c r="CZ7" s="39">
        <v>94.38</v>
      </c>
      <c r="DA7" s="39">
        <v>93.69</v>
      </c>
      <c r="DB7" s="39">
        <v>87.91</v>
      </c>
      <c r="DC7" s="39">
        <v>87.28</v>
      </c>
      <c r="DD7" s="39">
        <v>87.41</v>
      </c>
      <c r="DE7" s="39">
        <v>87.08</v>
      </c>
      <c r="DF7" s="39">
        <v>87.26</v>
      </c>
      <c r="DG7" s="39">
        <v>89.82</v>
      </c>
      <c r="DH7" s="39">
        <v>52.67</v>
      </c>
      <c r="DI7" s="39">
        <v>54.09</v>
      </c>
      <c r="DJ7" s="39">
        <v>54.02</v>
      </c>
      <c r="DK7" s="39">
        <v>54.27</v>
      </c>
      <c r="DL7" s="39">
        <v>54</v>
      </c>
      <c r="DM7" s="39">
        <v>46.88</v>
      </c>
      <c r="DN7" s="39">
        <v>46.94</v>
      </c>
      <c r="DO7" s="39">
        <v>47.62</v>
      </c>
      <c r="DP7" s="39">
        <v>48.55</v>
      </c>
      <c r="DQ7" s="39">
        <v>49.2</v>
      </c>
      <c r="DR7" s="39">
        <v>50.19</v>
      </c>
      <c r="DS7" s="39">
        <v>38.950000000000003</v>
      </c>
      <c r="DT7" s="39">
        <v>40.619999999999997</v>
      </c>
      <c r="DU7" s="39">
        <v>39.56</v>
      </c>
      <c r="DV7" s="39">
        <v>40.659999999999997</v>
      </c>
      <c r="DW7" s="39">
        <v>41.33</v>
      </c>
      <c r="DX7" s="39">
        <v>13.39</v>
      </c>
      <c r="DY7" s="39">
        <v>14.48</v>
      </c>
      <c r="DZ7" s="39">
        <v>16.27</v>
      </c>
      <c r="EA7" s="39">
        <v>17.11</v>
      </c>
      <c r="EB7" s="39">
        <v>18.329999999999998</v>
      </c>
      <c r="EC7" s="39">
        <v>20.63</v>
      </c>
      <c r="ED7" s="39">
        <v>1.03</v>
      </c>
      <c r="EE7" s="39">
        <v>1.4</v>
      </c>
      <c r="EF7" s="39">
        <v>1.32</v>
      </c>
      <c r="EG7" s="39">
        <v>1</v>
      </c>
      <c r="EH7" s="39">
        <v>1.71</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2022-01-28T01:49:05Z</cp:lastPrinted>
  <dcterms:created xsi:type="dcterms:W3CDTF">2021-12-03T06:53:16Z</dcterms:created>
  <dcterms:modified xsi:type="dcterms:W3CDTF">2022-02-28T00:01:57Z</dcterms:modified>
  <cp:category/>
</cp:coreProperties>
</file>