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共有\財政状況資料集\R1財政状況資料集(2回目)\HP公表用\"/>
    </mc:Choice>
  </mc:AlternateContent>
  <xr:revisionPtr revIDLastSave="0" documentId="13_ncr:1_{57E4D481-0F24-4D0C-8AC9-24210F244CEF}"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C36" i="10"/>
  <c r="CO35" i="10"/>
  <c r="BW35" i="10"/>
  <c r="BE35" i="10"/>
  <c r="C35" i="10"/>
  <c r="CO34" i="10"/>
  <c r="BW34" i="10"/>
  <c r="BE34" i="10"/>
  <c r="C34" i="10"/>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<sst xmlns="http://schemas.openxmlformats.org/spreadsheetml/2006/main" count="1141" uniqueCount="619">
  <si>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</si>
  <si>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</si>
  <si>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</si>
  <si>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</si>
  <si>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</si>
  <si>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</si>
  <si>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</si>
  <si>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</si>
  <si>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</si>
  <si>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</si>
  <si>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</si>
  <si>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</si>
  <si>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</si>
  <si>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</si>
  <si>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</si>
  <si>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</si>
  <si>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</si>
  <si>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</si>
  <si>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</si>
  <si>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</si>
  <si>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</si>
  <si>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</si>
  <si>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</si>
  <si>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</si>
  <si>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</si>
  <si>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</si>
  <si>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</si>
  <si>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</si>
  <si>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</si>
  <si>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</si>
  <si>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</si>
  <si>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</si>
  <si>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</si>
  <si>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</si>
  <si>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</si>
  <si>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</si>
  <si>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</si>
  <si>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</si>
  <si>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</si>
  <si>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</si>
  <si>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</si>
  <si>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</si>
  <si>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</si>
  <si>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</si>
  <si>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</si>
  <si>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</si>
  <si>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</si>
  <si>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</si>
  <si>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</si>
  <si>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</si>
  <si>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</si>
  <si>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</si>
  <si>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</si>
  <si>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</si>
  <si>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</si>
  <si>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</si>
  <si>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</si>
  <si>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</si>
  <si>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</si>
  <si>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</si>
  <si>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</si>
  <si>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</si>
  <si>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</si>
  <si>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</si>
  <si>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</si>
  <si>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</si>
  <si>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</si>
  <si>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</si>
  <si>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</si>
  <si>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</si>
  <si>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</si>
  <si>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</si>
  <si>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</si>
  <si>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</si>
  <si>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</si>
  <si>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</si>
  <si>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</si>
  <si>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</si>
  <si>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</si>
  <si>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</si>
  <si>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</si>
  <si>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</si>
  <si>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</si>
  <si>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</si>
  <si>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</si>
  <si>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</si>
  <si>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</si>
  <si>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</si>
  <si>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</si>
  <si>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</si>
  <si>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</si>
  <si>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</si>
  <si>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</si>
  <si>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</si>
  <si>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</si>
  <si>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</si>
  <si>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</si>
  <si>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</si>
  <si>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柏原市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</si>
  <si>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</si>
  <si>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</si>
  <si>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</si>
  <si>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</si>
  <si>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</si>
  <si>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</si>
  <si>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</si>
  <si>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</si>
  <si>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</si>
  <si>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</si>
  <si>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</si>
  <si>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</si>
  <si>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</si>
  <si>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</si>
  <si>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</si>
  <si>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</si>
  <si>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</si>
  <si>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</si>
  <si>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</si>
  <si>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</si>
  <si>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</si>
  <si>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</si>
  <si>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</si>
  <si>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</si>
  <si>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</si>
  <si>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</si>
  <si>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</si>
  <si>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</si>
  <si>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</si>
  <si>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</si>
  <si>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</si>
  <si>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</si>
  <si>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</si>
  <si>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</si>
  <si>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</si>
  <si>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</si>
  <si>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</si>
  <si>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</si>
  <si>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</si>
  <si>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</si>
  <si>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</si>
  <si>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</si>
  <si>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</si>
  <si>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</si>
  <si>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</si>
  <si>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</si>
  <si>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</si>
  <si>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</si>
  <si>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</si>
  <si>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</si>
  <si>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</si>
  <si>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</si>
  <si>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市立柏原病院事業会計</t>
    <phoneticPr fontId="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</si>
  <si>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</si>
  <si>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</si>
  <si>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</si>
  <si>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</si>
  <si>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</si>
  <si>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</si>
  <si>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</si>
  <si>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</si>
  <si>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</si>
  <si>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</si>
  <si>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</si>
  <si>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</si>
  <si>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</si>
  <si>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</si>
  <si>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</si>
  <si>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</si>
  <si>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</si>
  <si>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</si>
  <si>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</si>
  <si>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</si>
  <si>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</si>
  <si>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</si>
  <si>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</si>
  <si>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</si>
  <si>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</si>
  <si>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</si>
  <si>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</si>
  <si>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</si>
  <si>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</si>
  <si>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</si>
  <si>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</si>
  <si>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</si>
  <si>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</si>
  <si>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</si>
  <si>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</si>
  <si>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</si>
  <si>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</si>
  <si>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</si>
  <si>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</si>
  <si>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</si>
  <si>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</si>
  <si>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</si>
  <si>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</si>
  <si>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</si>
  <si>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</si>
  <si>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</si>
  <si>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</si>
  <si>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</si>
  <si>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</si>
  <si>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</si>
  <si>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</si>
  <si>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</si>
  <si>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</si>
  <si>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</si>
  <si>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</si>
  <si>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</si>
  <si>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</si>
  <si>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</si>
  <si>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</si>
  <si>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</si>
  <si>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</si>
  <si>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</si>
  <si>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</si>
  <si>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</si>
  <si>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大阪府柏原市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</si>
  <si>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</si>
  <si>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</si>
  <si>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</si>
  <si>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</si>
  <si>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</si>
  <si>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</si>
  <si>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</si>
  <si>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</si>
  <si>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</si>
  <si>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</si>
  <si>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</si>
  <si>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</si>
  <si>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</si>
  <si>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</si>
  <si>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</si>
  <si>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</si>
  <si>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</si>
  <si>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</si>
  <si>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</si>
  <si>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</si>
  <si>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</si>
  <si>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</si>
  <si>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</si>
  <si>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</si>
  <si>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</si>
  <si>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</si>
  <si>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</si>
  <si>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</si>
  <si>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</si>
  <si>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</si>
  <si>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</si>
  <si>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</si>
  <si>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</si>
  <si>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</si>
  <si>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</si>
  <si>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</si>
  <si>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</si>
  <si>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</si>
  <si>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</si>
  <si>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</si>
  <si>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</si>
  <si>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</si>
  <si>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</si>
  <si>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</si>
  <si>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</si>
  <si>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</si>
  <si>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</si>
  <si>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</si>
  <si>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</si>
  <si>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</si>
  <si>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</si>
  <si>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</si>
  <si>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</si>
  <si>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</si>
  <si>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</si>
  <si>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</si>
  <si>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</si>
  <si>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</si>
  <si>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</si>
  <si>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</si>
  <si>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</si>
  <si>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</si>
  <si>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</si>
  <si>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</si>
  <si>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</si>
  <si>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</si>
  <si>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</si>
  <si>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</si>
  <si>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</si>
  <si>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</si>
  <si>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</si>
  <si>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</si>
  <si>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</si>
  <si>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</si>
  <si>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</si>
  <si>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</si>
  <si>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</si>
  <si>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</si>
  <si>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</si>
  <si>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</si>
  <si>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</si>
  <si>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</si>
  <si>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</si>
  <si>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</si>
  <si>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</si>
  <si>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</si>
  <si>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</si>
  <si>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</si>
  <si>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</si>
  <si>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</si>
  <si>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</si>
  <si>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</si>
  <si>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</si>
  <si>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</si>
  <si>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</si>
  <si>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</si>
  <si>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</si>
  <si>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</si>
  <si>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</si>
  <si>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</si>
  <si>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</si>
  <si>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</si>
  <si>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</si>
  <si>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</si>
  <si>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</si>
  <si>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</si>
  <si>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</si>
  <si>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</si>
  <si>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</si>
  <si>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</si>
  <si>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</si>
  <si>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</si>
  <si>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</si>
  <si>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</si>
  <si>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</si>
  <si>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</si>
  <si>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</si>
  <si>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</si>
  <si>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</si>
  <si>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</si>
  <si>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</si>
  <si>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</si>
  <si>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</si>
  <si>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</si>
  <si>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</si>
  <si>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</si>
  <si>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</si>
  <si>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</si>
  <si>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</si>
  <si>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</si>
  <si>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</si>
  <si>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</si>
  <si>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</si>
  <si>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</si>
  <si>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</si>
  <si>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</si>
  <si>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</si>
  <si>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</si>
  <si>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</si>
  <si>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</si>
  <si>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</si>
  <si>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</si>
  <si>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</si>
  <si>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</si>
  <si>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</si>
  <si>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</si>
  <si>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</si>
  <si>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</si>
  <si>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</si>
  <si>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</si>
  <si>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</si>
  <si>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</si>
  <si>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</si>
  <si>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</si>
  <si>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</si>
  <si>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大阪府柏原市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</si>
  <si>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</si>
  <si>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</si>
  <si>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</si>
  <si>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</si>
  <si>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</si>
  <si>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</si>
  <si>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</si>
  <si>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</si>
  <si>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</si>
  <si>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</si>
  <si>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</si>
  <si>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</si>
  <si>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</si>
  <si>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</si>
  <si>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</si>
  <si>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</si>
  <si>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</si>
  <si>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</si>
  <si>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</si>
  <si>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</si>
  <si>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</si>
  <si>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</si>
  <si>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</si>
  <si>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</si>
  <si>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</si>
  <si>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</si>
  <si>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</si>
  <si>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</si>
  <si>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</si>
  <si>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</si>
  <si>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</si>
  <si>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</si>
  <si>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</si>
  <si>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</si>
  <si>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</si>
  <si>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国民健康保険事業特別会計（施設勘定堅上診療所）</t>
    <phoneticPr fontId="5"/>
  </si>
  <si>
    <t>介護保険事業特別会計</t>
    <phoneticPr fontId="5"/>
  </si>
  <si>
    <t>後期高齢者医療事業特別会計</t>
    <phoneticPr fontId="5"/>
  </si>
  <si>
    <t>水道事業会計</t>
    <phoneticPr fontId="5"/>
  </si>
  <si>
    <t>法適用企業</t>
    <phoneticPr fontId="5"/>
  </si>
  <si>
    <t>市立柏原病院事業会計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</si>
  <si>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</si>
  <si>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</si>
  <si>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</si>
  <si>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</si>
  <si>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</si>
  <si>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</si>
  <si>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</si>
  <si>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</si>
  <si>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</si>
  <si>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</si>
  <si>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</si>
  <si>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</si>
  <si>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</si>
  <si>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</si>
  <si>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</si>
  <si>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</si>
  <si>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</si>
  <si>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</si>
  <si>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</si>
  <si>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</si>
  <si>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</si>
  <si>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</si>
  <si>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</si>
  <si>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</si>
  <si>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</si>
  <si>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</si>
  <si>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</si>
  <si>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</si>
  <si>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</si>
  <si>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</si>
  <si>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</si>
  <si>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</si>
  <si>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</si>
  <si>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</si>
  <si>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</si>
  <si>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</si>
  <si>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</si>
  <si>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</si>
  <si>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</si>
  <si>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</si>
  <si>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</si>
  <si>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</si>
  <si>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</si>
  <si>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</si>
  <si>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</si>
  <si>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</si>
  <si>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</si>
  <si>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</si>
  <si>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</si>
  <si>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</si>
  <si>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</si>
  <si>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</si>
  <si>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</si>
  <si>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</si>
  <si>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</si>
  <si>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</si>
  <si>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</si>
  <si>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</si>
  <si>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</si>
  <si>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</si>
  <si>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</si>
  <si>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</si>
  <si>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</si>
  <si>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市立柏原病院事業会計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</si>
  <si>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</si>
  <si>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</si>
  <si>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</si>
  <si>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</si>
  <si>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</si>
  <si>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</si>
  <si>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</si>
  <si>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</si>
  <si>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</si>
  <si>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</si>
  <si>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</si>
  <si>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</si>
  <si>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</si>
  <si>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</si>
  <si>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</si>
  <si>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</si>
  <si>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</si>
  <si>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</si>
  <si>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</si>
  <si>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</si>
  <si>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</si>
  <si>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</si>
  <si>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</si>
  <si>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</si>
  <si>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</si>
  <si>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</si>
  <si>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</si>
  <si>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</si>
  <si>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</si>
  <si>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</si>
  <si>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</si>
  <si>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</si>
  <si>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</si>
  <si>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</si>
  <si>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</si>
  <si>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</si>
  <si>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</si>
  <si>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</si>
  <si>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</si>
  <si>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</si>
  <si>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</si>
  <si>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</si>
  <si>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</si>
  <si>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</si>
  <si>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</si>
  <si>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</si>
  <si>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</si>
  <si>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</si>
  <si>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</si>
  <si>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</si>
  <si>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</si>
  <si>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</si>
  <si>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</si>
  <si>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</si>
  <si>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</si>
  <si>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</si>
  <si>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</si>
  <si>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</si>
  <si>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</si>
  <si>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</si>
  <si>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</si>
  <si>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</si>
  <si>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</si>
  <si>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</si>
  <si>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</si>
  <si>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</si>
  <si>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</si>
  <si>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</si>
  <si>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</si>
  <si>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</si>
  <si>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</si>
  <si>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</si>
  <si>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</si>
  <si>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</si>
  <si>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</si>
  <si>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</si>
  <si>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</si>
  <si>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</si>
  <si>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</si>
  <si>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</si>
  <si>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</si>
  <si>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</si>
  <si>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</si>
  <si>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</si>
  <si>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</si>
  <si>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</si>
  <si>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</si>
  <si>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1.49</t>
  </si>
  <si>
    <t>▲ 1.60</t>
  </si>
  <si>
    <t>市立柏原病院事業会計</t>
  </si>
  <si>
    <t>▲ 1.33</t>
  </si>
  <si>
    <t>▲ 4.70</t>
  </si>
  <si>
    <t>▲ 4.63</t>
  </si>
  <si>
    <t>▲ 4.29</t>
  </si>
  <si>
    <t>水道事業会計</t>
  </si>
  <si>
    <t>一般会計</t>
  </si>
  <si>
    <t>介護保険事業特別会計</t>
  </si>
  <si>
    <t>国民健康保険事業特別会計（事業勘定）</t>
  </si>
  <si>
    <t>▲ 5.95</t>
  </si>
  <si>
    <t>▲ 4.39</t>
  </si>
  <si>
    <t>▲ 1.53</t>
  </si>
  <si>
    <t>▲ 0.18</t>
  </si>
  <si>
    <t>下水道事業会計</t>
  </si>
  <si>
    <t>後期高齢者医療事業特別会計</t>
  </si>
  <si>
    <t>国民健康保険事業特別会計（施設勘定堅上診療所）</t>
  </si>
  <si>
    <t>その他会計（赤字）</t>
  </si>
  <si>
    <t>その他会計（黒字）</t>
  </si>
  <si>
    <t>（百万円）</t>
    <phoneticPr fontId="5"/>
  </si>
  <si>
    <t>H26末</t>
    <phoneticPr fontId="5"/>
  </si>
  <si>
    <t>H27末</t>
    <phoneticPr fontId="5"/>
  </si>
  <si>
    <t>H28末</t>
    <phoneticPr fontId="5"/>
  </si>
  <si>
    <t>H29末</t>
    <phoneticPr fontId="5"/>
  </si>
  <si>
    <t>H30末</t>
    <phoneticPr fontId="5"/>
  </si>
  <si>
    <t>柏原羽曳野藤井寺消防組合（一般会計）</t>
    <rPh sb="0" eb="2">
      <t>カシワラ</t>
    </rPh>
    <rPh sb="2" eb="5">
      <t>ハビキノ</t>
    </rPh>
    <rPh sb="5" eb="8">
      <t>フジイデラ</t>
    </rPh>
    <rPh sb="8" eb="10">
      <t>ショウボウ</t>
    </rPh>
    <rPh sb="10" eb="12">
      <t>クミアイ</t>
    </rPh>
    <rPh sb="13" eb="15">
      <t>イッパン</t>
    </rPh>
    <rPh sb="15" eb="17">
      <t>カイケイ</t>
    </rPh>
    <phoneticPr fontId="2"/>
  </si>
  <si>
    <t>柏羽藤環境事業組合（一般会計）</t>
    <rPh sb="0" eb="1">
      <t>カシワ</t>
    </rPh>
    <rPh sb="1" eb="2">
      <t>ハネ</t>
    </rPh>
    <rPh sb="2" eb="3">
      <t>フジ</t>
    </rPh>
    <rPh sb="3" eb="5">
      <t>カンキョウ</t>
    </rPh>
    <rPh sb="5" eb="7">
      <t>ジギョウ</t>
    </rPh>
    <rPh sb="7" eb="9">
      <t>クミアイ</t>
    </rPh>
    <rPh sb="10" eb="12">
      <t>イッパン</t>
    </rPh>
    <rPh sb="12" eb="14">
      <t>カイケイ</t>
    </rPh>
    <phoneticPr fontId="2"/>
  </si>
  <si>
    <t>藤井寺市柏原市学校給食組合（一般会計）</t>
    <rPh sb="0" eb="3">
      <t>フジイデラ</t>
    </rPh>
    <rPh sb="3" eb="4">
      <t>シ</t>
    </rPh>
    <rPh sb="4" eb="6">
      <t>カシワラ</t>
    </rPh>
    <rPh sb="6" eb="7">
      <t>シ</t>
    </rPh>
    <rPh sb="7" eb="9">
      <t>ガッコウ</t>
    </rPh>
    <rPh sb="9" eb="11">
      <t>キュウショク</t>
    </rPh>
    <rPh sb="11" eb="13">
      <t>クミアイ</t>
    </rPh>
    <rPh sb="14" eb="16">
      <t>イッパン</t>
    </rPh>
    <rPh sb="16" eb="18">
      <t>カイケイ</t>
    </rPh>
    <phoneticPr fontId="2"/>
  </si>
  <si>
    <t>大和川右岸水防事務組合（一般会計）</t>
    <rPh sb="0" eb="3">
      <t>ヤマトガワ</t>
    </rPh>
    <rPh sb="3" eb="5">
      <t>ウガン</t>
    </rPh>
    <rPh sb="5" eb="11">
      <t>スイボウジムクミアイ</t>
    </rPh>
    <rPh sb="12" eb="16">
      <t>イッパンカイケイ</t>
    </rPh>
    <phoneticPr fontId="2"/>
  </si>
  <si>
    <t>八尾市柏原市火葬場組合（一般会計）</t>
    <rPh sb="0" eb="2">
      <t>ヤオ</t>
    </rPh>
    <rPh sb="2" eb="3">
      <t>シ</t>
    </rPh>
    <rPh sb="3" eb="5">
      <t>カシワラ</t>
    </rPh>
    <rPh sb="5" eb="6">
      <t>シ</t>
    </rPh>
    <rPh sb="6" eb="9">
      <t>カソウバ</t>
    </rPh>
    <rPh sb="9" eb="11">
      <t>クミアイ</t>
    </rPh>
    <rPh sb="12" eb="14">
      <t>イッパン</t>
    </rPh>
    <rPh sb="14" eb="16">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</si>
  <si>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</si>
  <si>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</si>
  <si>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9">
      <t>キギョウダン</t>
    </rPh>
    <rPh sb="9" eb="11">
      <t>スイドウ</t>
    </rPh>
    <rPh sb="11" eb="13">
      <t>ジギョウ</t>
    </rPh>
    <rPh sb="13" eb="15">
      <t>カイケイ</t>
    </rPh>
    <rPh sb="16" eb="20">
      <t>スイドウヨウスイ</t>
    </rPh>
    <rPh sb="20" eb="22">
      <t>キョウキュウ</t>
    </rPh>
    <rPh sb="22" eb="24">
      <t>ジギョウ</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</si>
  <si>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</si>
  <si>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柏原市土地開発公社</t>
    <rPh sb="0" eb="3">
      <t>カシワラシ</t>
    </rPh>
    <rPh sb="3" eb="5">
      <t>トチ</t>
    </rPh>
    <rPh sb="5" eb="7">
      <t>カイハツ</t>
    </rPh>
    <rPh sb="7" eb="9">
      <t>コウシャ</t>
    </rPh>
    <phoneticPr fontId="2"/>
  </si>
  <si>
    <t>-</t>
    <phoneticPr fontId="2"/>
  </si>
  <si>
    <t>柏原市ふるさと基金</t>
  </si>
  <si>
    <t>柏原市老人福祉基金</t>
  </si>
  <si>
    <t>柏原市文化・スポーツ国際交流基金</t>
  </si>
  <si>
    <t>柏原市公園等整備事業基金</t>
  </si>
  <si>
    <t>柏原市ふるさと創生事業基金</t>
    <rPh sb="8" eb="9">
      <t>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</si>
  <si>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</si>
  <si>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</si>
  <si>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</si>
  <si>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営企業会計の地方債の元利償還金に充てる一般会計からの繰入見込額が減となったことなどにより将来負担比率は減となっているが、有形固定資産減価償却率は公共施設等の老朽化が著しく進んできていることから、類似団体内平均値より高くなっている。
　今年度から新庁舎および認定こども園の建設が本格的に始まったことや、今後、公共施設等総合管理計画を踏まえた施設の改修や長寿命化を進めていくことで、有形固定資産減価償却率は下がることが想定されるが、財源確保のために多額の地方債の発行が想定されることから、地方債償還元金の増による将来負担比率の増が懸念される。これに対しては、借入条件の精査や他の地方債の新規発行をなるべく抑制することで、急増の抑制に努める。</t>
    <rPh sb="1" eb="5">
      <t>コウエイキギョウ</t>
    </rPh>
    <rPh sb="5" eb="7">
      <t>カイケイ</t>
    </rPh>
    <rPh sb="8" eb="11">
      <t>チホウサイ</t>
    </rPh>
    <rPh sb="12" eb="17">
      <t>ガンリショウカンキン</t>
    </rPh>
    <rPh sb="18" eb="19">
      <t>ア</t>
    </rPh>
    <rPh sb="21" eb="23">
      <t>イッパン</t>
    </rPh>
    <rPh sb="23" eb="25">
      <t>カイケイ</t>
    </rPh>
    <rPh sb="28" eb="29">
      <t>ク</t>
    </rPh>
    <rPh sb="29" eb="30">
      <t>イ</t>
    </rPh>
    <rPh sb="30" eb="32">
      <t>ミコ</t>
    </rPh>
    <rPh sb="32" eb="33">
      <t>ガク</t>
    </rPh>
    <rPh sb="34" eb="35">
      <t>ゲン</t>
    </rPh>
    <rPh sb="46" eb="48">
      <t>ショウライ</t>
    </rPh>
    <rPh sb="48" eb="50">
      <t>フタン</t>
    </rPh>
    <rPh sb="50" eb="52">
      <t>ヒリツ</t>
    </rPh>
    <rPh sb="53" eb="54">
      <t>ゲン</t>
    </rPh>
    <rPh sb="62" eb="64">
      <t>ユウケイ</t>
    </rPh>
    <rPh sb="64" eb="66">
      <t>コテイ</t>
    </rPh>
    <rPh sb="66" eb="68">
      <t>シサン</t>
    </rPh>
    <rPh sb="68" eb="72">
      <t>ゲンカショウキャク</t>
    </rPh>
    <rPh sb="72" eb="73">
      <t>リツ</t>
    </rPh>
    <rPh sb="74" eb="76">
      <t>コウキョウ</t>
    </rPh>
    <rPh sb="76" eb="78">
      <t>シセツ</t>
    </rPh>
    <rPh sb="78" eb="79">
      <t>トウ</t>
    </rPh>
    <rPh sb="80" eb="83">
      <t>ロウキュウカ</t>
    </rPh>
    <rPh sb="84" eb="85">
      <t>イチジル</t>
    </rPh>
    <rPh sb="87" eb="88">
      <t>スス</t>
    </rPh>
    <rPh sb="99" eb="104">
      <t>ルイジダンタイナイ</t>
    </rPh>
    <rPh sb="104" eb="106">
      <t>ヘイキン</t>
    </rPh>
    <rPh sb="106" eb="107">
      <t>アタイ</t>
    </rPh>
    <rPh sb="109" eb="110">
      <t>タカ</t>
    </rPh>
    <rPh sb="119" eb="122">
      <t>コンネンド</t>
    </rPh>
    <rPh sb="124" eb="127">
      <t>シンチョウシャ</t>
    </rPh>
    <rPh sb="130" eb="132">
      <t>ニンテイ</t>
    </rPh>
    <rPh sb="135" eb="136">
      <t>エン</t>
    </rPh>
    <rPh sb="137" eb="139">
      <t>ケンセツ</t>
    </rPh>
    <rPh sb="140" eb="143">
      <t>ホンカクテキ</t>
    </rPh>
    <rPh sb="144" eb="145">
      <t>ハジ</t>
    </rPh>
    <rPh sb="152" eb="154">
      <t>コンゴ</t>
    </rPh>
    <rPh sb="155" eb="157">
      <t>コウキョウ</t>
    </rPh>
    <rPh sb="157" eb="159">
      <t>シセツ</t>
    </rPh>
    <rPh sb="159" eb="160">
      <t>トウ</t>
    </rPh>
    <rPh sb="160" eb="166">
      <t>ソウゴウカンリケイカク</t>
    </rPh>
    <rPh sb="167" eb="168">
      <t>フ</t>
    </rPh>
    <rPh sb="171" eb="173">
      <t>シセツ</t>
    </rPh>
    <rPh sb="174" eb="176">
      <t>カイシュウ</t>
    </rPh>
    <rPh sb="177" eb="181">
      <t>チョウジュミョウカ</t>
    </rPh>
    <rPh sb="182" eb="183">
      <t>スス</t>
    </rPh>
    <rPh sb="191" eb="193">
      <t>ユウケイ</t>
    </rPh>
    <rPh sb="193" eb="195">
      <t>コテイ</t>
    </rPh>
    <rPh sb="195" eb="197">
      <t>シサン</t>
    </rPh>
    <rPh sb="197" eb="201">
      <t>ゲンカショウキャク</t>
    </rPh>
    <rPh sb="201" eb="202">
      <t>リツ</t>
    </rPh>
    <rPh sb="203" eb="204">
      <t>サ</t>
    </rPh>
    <rPh sb="209" eb="211">
      <t>ソウテイ</t>
    </rPh>
    <rPh sb="216" eb="218">
      <t>ザイゲン</t>
    </rPh>
    <rPh sb="218" eb="220">
      <t>カクホ</t>
    </rPh>
    <rPh sb="224" eb="226">
      <t>タガク</t>
    </rPh>
    <rPh sb="227" eb="230">
      <t>チホウサイ</t>
    </rPh>
    <rPh sb="231" eb="233">
      <t>ハッコウ</t>
    </rPh>
    <rPh sb="234" eb="236">
      <t>ソウテイ</t>
    </rPh>
    <rPh sb="244" eb="247">
      <t>チホウサイ</t>
    </rPh>
    <rPh sb="247" eb="249">
      <t>ショウカン</t>
    </rPh>
    <rPh sb="249" eb="251">
      <t>ガンキン</t>
    </rPh>
    <rPh sb="252" eb="253">
      <t>ゾウ</t>
    </rPh>
    <rPh sb="256" eb="258">
      <t>ショウライ</t>
    </rPh>
    <rPh sb="258" eb="260">
      <t>フタン</t>
    </rPh>
    <rPh sb="260" eb="262">
      <t>ヒリツ</t>
    </rPh>
    <rPh sb="263" eb="264">
      <t>ゾウ</t>
    </rPh>
    <rPh sb="265" eb="267">
      <t>ケネン</t>
    </rPh>
    <rPh sb="274" eb="275">
      <t>タイ</t>
    </rPh>
    <rPh sb="279" eb="281">
      <t>カリイレ</t>
    </rPh>
    <rPh sb="281" eb="283">
      <t>ジョウケン</t>
    </rPh>
    <rPh sb="284" eb="286">
      <t>セイサ</t>
    </rPh>
    <rPh sb="287" eb="288">
      <t>ホカ</t>
    </rPh>
    <rPh sb="289" eb="292">
      <t>チホウサイ</t>
    </rPh>
    <rPh sb="293" eb="297">
      <t>シンキハッコウ</t>
    </rPh>
    <rPh sb="302" eb="304">
      <t>ヨクセイ</t>
    </rPh>
    <rPh sb="310" eb="312">
      <t>キュウゾウ</t>
    </rPh>
    <rPh sb="313" eb="315">
      <t>ヨクセイ</t>
    </rPh>
    <rPh sb="316" eb="31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</si>
  <si>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</si>
  <si>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</si>
  <si>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</si>
  <si>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</si>
  <si>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</si>
  <si>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</si>
  <si>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それぞれについて、類似団体内平均値を下回る結果となっている。これは地方債の償還が順調に進んでいることなどが原因であるが、今後は新庁舎及び認定こども園の建設や、老朽化の進んでいる公共施設の改修などを行うことで、多額の地方債の発行が想定される。後年度への負担をなるべく平準化するために、計画的な事業実施及び地方債の発行を行うように努める。</t>
    <rPh sb="1" eb="3">
      <t>ジッシツ</t>
    </rPh>
    <rPh sb="3" eb="6">
      <t>コウサイヒ</t>
    </rPh>
    <rPh sb="6" eb="8">
      <t>ヒリツ</t>
    </rPh>
    <rPh sb="8" eb="9">
      <t>オヨ</t>
    </rPh>
    <rPh sb="10" eb="12">
      <t>ショウライ</t>
    </rPh>
    <rPh sb="12" eb="14">
      <t>フタン</t>
    </rPh>
    <rPh sb="14" eb="16">
      <t>ヒリツ</t>
    </rPh>
    <rPh sb="25" eb="30">
      <t>ルイジダンタイナイ</t>
    </rPh>
    <rPh sb="30" eb="32">
      <t>ヘイキン</t>
    </rPh>
    <rPh sb="32" eb="33">
      <t>アタイ</t>
    </rPh>
    <rPh sb="34" eb="36">
      <t>シタマワ</t>
    </rPh>
    <rPh sb="37" eb="39">
      <t>ケッカ</t>
    </rPh>
    <rPh sb="49" eb="52">
      <t>チホウサイ</t>
    </rPh>
    <rPh sb="53" eb="55">
      <t>ショウカン</t>
    </rPh>
    <rPh sb="56" eb="58">
      <t>ジュンチョウ</t>
    </rPh>
    <rPh sb="59" eb="60">
      <t>スス</t>
    </rPh>
    <rPh sb="69" eb="71">
      <t>ゲンイン</t>
    </rPh>
    <rPh sb="76" eb="78">
      <t>コンゴ</t>
    </rPh>
    <rPh sb="79" eb="82">
      <t>シンチョウシャ</t>
    </rPh>
    <rPh sb="82" eb="83">
      <t>オヨ</t>
    </rPh>
    <rPh sb="84" eb="86">
      <t>ニンテイ</t>
    </rPh>
    <rPh sb="89" eb="90">
      <t>エン</t>
    </rPh>
    <rPh sb="91" eb="93">
      <t>ケンセツ</t>
    </rPh>
    <rPh sb="95" eb="98">
      <t>ロウキュウカ</t>
    </rPh>
    <rPh sb="99" eb="100">
      <t>スス</t>
    </rPh>
    <rPh sb="104" eb="106">
      <t>コウキョウ</t>
    </rPh>
    <rPh sb="106" eb="108">
      <t>シセツ</t>
    </rPh>
    <rPh sb="109" eb="111">
      <t>カイシュウ</t>
    </rPh>
    <rPh sb="114" eb="115">
      <t>オコナ</t>
    </rPh>
    <rPh sb="120" eb="122">
      <t>タガク</t>
    </rPh>
    <rPh sb="123" eb="126">
      <t>チホウサイ</t>
    </rPh>
    <rPh sb="127" eb="129">
      <t>ハッコウ</t>
    </rPh>
    <rPh sb="130" eb="132">
      <t>ソウテイ</t>
    </rPh>
    <rPh sb="136" eb="139">
      <t>コウネンド</t>
    </rPh>
    <rPh sb="141" eb="143">
      <t>フタン</t>
    </rPh>
    <rPh sb="148" eb="151">
      <t>ヘイジュンカ</t>
    </rPh>
    <rPh sb="157" eb="160">
      <t>ケイカクテキ</t>
    </rPh>
    <rPh sb="161" eb="163">
      <t>ジギョウ</t>
    </rPh>
    <rPh sb="163" eb="165">
      <t>ジッシ</t>
    </rPh>
    <rPh sb="165" eb="166">
      <t>オヨ</t>
    </rPh>
    <rPh sb="167" eb="170">
      <t>チホウサイ</t>
    </rPh>
    <rPh sb="171" eb="173">
      <t>ハッコウ</t>
    </rPh>
    <rPh sb="174" eb="175">
      <t>オコナ</t>
    </rPh>
    <rPh sb="179" eb="180">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</si>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</sst>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2306278-F4E6-42B2-88C6-F74E49E944F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11D6-4B1C-B1D9-F3431B7FDC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11180</c:v>
                </c:pt>
                <c:pt idx="1">
                  <c:v>13189</c:v>
                </c:pt>
                <c:pt idx="2">
                  <c:v>11295</c:v>
                </c:pt>
                <c:pt idx="3">
                  <c:v>25607</c:v>
                </c:pt>
                <c:pt idx="4">
                  <c:v>29797</c:v>
                </c:pt>
              </c:numCache>
            </c:numRef>
          </c:val>
          <c:smooth val="0"/>
          <c:extLst>
            <c:ext xmlns:c16="http://schemas.microsoft.com/office/drawing/2014/chart" uri="{C3380CC4-5D6E-409C-BE32-E72D297353CC}">
              <c16:uniqueId val="{00000001-11D6-4B1C-B1D9-F3431B7FDC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2.71</c:v>
                </c:pt>
                <c:pt idx="1">
                  <c:v>1.21</c:v>
                </c:pt>
                <c:pt idx="2">
                  <c:v>2.65</c:v>
                </c:pt>
                <c:pt idx="3">
                  <c:v>3.96</c:v>
                </c:pt>
                <c:pt idx="4">
                  <c:v>1.28</c:v>
                </c:pt>
              </c:numCache>
            </c:numRef>
          </c:val>
          <c:extLst>
            <c:ext xmlns:c16="http://schemas.microsoft.com/office/drawing/2014/chart" uri="{C3380CC4-5D6E-409C-BE32-E72D297353CC}">
              <c16:uniqueId val="{00000000-0E2A-439C-9FD2-B75022C908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9.83</c:v>
                </c:pt>
                <c:pt idx="1">
                  <c:v>11.37</c:v>
                </c:pt>
                <c:pt idx="2">
                  <c:v>12.03</c:v>
                </c:pt>
                <c:pt idx="3">
                  <c:v>13.76</c:v>
                </c:pt>
                <c:pt idx="4">
                  <c:v>15.11</c:v>
                </c:pt>
              </c:numCache>
            </c:numRef>
          </c:val>
          <c:extLst>
            <c:ext xmlns:c16="http://schemas.microsoft.com/office/drawing/2014/chart" uri="{C3380CC4-5D6E-409C-BE32-E72D297353CC}">
              <c16:uniqueId val="{00000001-0E2A-439C-9FD2-B75022C908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7.47</c:v>
                </c:pt>
                <c:pt idx="1">
                  <c:v>-1.49</c:v>
                </c:pt>
                <c:pt idx="2">
                  <c:v>1.5</c:v>
                </c:pt>
                <c:pt idx="3">
                  <c:v>1.38</c:v>
                </c:pt>
                <c:pt idx="4">
                  <c:v>-1.6</c:v>
                </c:pt>
              </c:numCache>
            </c:numRef>
          </c:val>
          <c:smooth val="0"/>
          <c:extLst>
            <c:ext xmlns:c16="http://schemas.microsoft.com/office/drawing/2014/chart" uri="{C3380CC4-5D6E-409C-BE32-E72D297353CC}">
              <c16:uniqueId val="{00000002-0E2A-439C-9FD2-B75022C908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19-4F7E-9191-AA1B2CE98D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19-4F7E-9191-AA1B2CE98DA0}"/>
            </c:ext>
          </c:extLst>
        </c:ser>
        <c:ser>
          <c:idx val="2"/>
          <c:order val="2"/>
          <c:tx>
            <c:strRef>
              <c:f>データシート!$A$29</c:f>
              <c:strCache>
                <c:ptCount val="1"/>
                <c:pt idx="0">
                  <c:v>国民健康保険事業特別会計（施設勘定堅上診療所）</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C19-4F7E-9191-AA1B2CE98DA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0.16</c:v>
                </c:pt>
                <c:pt idx="2">
                  <c:v>#N/A</c:v>
                </c:pt>
                <c:pt idx="3">
                  <c:v>0.18</c:v>
                </c:pt>
                <c:pt idx="4">
                  <c:v>#N/A</c:v>
                </c:pt>
                <c:pt idx="5">
                  <c:v>0.19</c:v>
                </c:pt>
                <c:pt idx="6">
                  <c:v>#N/A</c:v>
                </c:pt>
                <c:pt idx="7">
                  <c:v>0.2</c:v>
                </c:pt>
                <c:pt idx="8">
                  <c:v>#N/A</c:v>
                </c:pt>
                <c:pt idx="9">
                  <c:v>0.21</c:v>
                </c:pt>
              </c:numCache>
            </c:numRef>
          </c:val>
          <c:extLst>
            <c:ext xmlns:c16="http://schemas.microsoft.com/office/drawing/2014/chart" uri="{C3380CC4-5D6E-409C-BE32-E72D297353CC}">
              <c16:uniqueId val="{00000003-0C19-4F7E-9191-AA1B2CE98DA0}"/>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0.39</c:v>
                </c:pt>
                <c:pt idx="2">
                  <c:v>#N/A</c:v>
                </c:pt>
                <c:pt idx="3">
                  <c:v>0.43</c:v>
                </c:pt>
                <c:pt idx="4">
                  <c:v>#N/A</c:v>
                </c:pt>
                <c:pt idx="5">
                  <c:v>0.35</c:v>
                </c:pt>
                <c:pt idx="6">
                  <c:v>#N/A</c:v>
                </c:pt>
                <c:pt idx="7">
                  <c:v>0.4</c:v>
                </c:pt>
                <c:pt idx="8">
                  <c:v>#N/A</c:v>
                </c:pt>
                <c:pt idx="9">
                  <c:v>0.45</c:v>
                </c:pt>
              </c:numCache>
            </c:numRef>
          </c:val>
          <c:extLst>
            <c:ext xmlns:c16="http://schemas.microsoft.com/office/drawing/2014/chart" uri="{C3380CC4-5D6E-409C-BE32-E72D297353CC}">
              <c16:uniqueId val="{00000004-0C19-4F7E-9191-AA1B2CE98DA0}"/>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5.95</c:v>
                </c:pt>
                <c:pt idx="1">
                  <c:v>#N/A</c:v>
                </c:pt>
                <c:pt idx="2">
                  <c:v>4.3899999999999997</c:v>
                </c:pt>
                <c:pt idx="3">
                  <c:v>#N/A</c:v>
                </c:pt>
                <c:pt idx="4">
                  <c:v>1.53</c:v>
                </c:pt>
                <c:pt idx="5">
                  <c:v>#N/A</c:v>
                </c:pt>
                <c:pt idx="6">
                  <c:v>0.18</c:v>
                </c:pt>
                <c:pt idx="7">
                  <c:v>#N/A</c:v>
                </c:pt>
                <c:pt idx="8">
                  <c:v>#N/A</c:v>
                </c:pt>
                <c:pt idx="9">
                  <c:v>0.99</c:v>
                </c:pt>
              </c:numCache>
            </c:numRef>
          </c:val>
          <c:extLst>
            <c:ext xmlns:c16="http://schemas.microsoft.com/office/drawing/2014/chart" uri="{C3380CC4-5D6E-409C-BE32-E72D297353CC}">
              <c16:uniqueId val="{00000005-0C19-4F7E-9191-AA1B2CE98DA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1.1499999999999999</c:v>
                </c:pt>
                <c:pt idx="2">
                  <c:v>#N/A</c:v>
                </c:pt>
                <c:pt idx="3">
                  <c:v>1.58</c:v>
                </c:pt>
                <c:pt idx="4">
                  <c:v>#N/A</c:v>
                </c:pt>
                <c:pt idx="5">
                  <c:v>2.04</c:v>
                </c:pt>
                <c:pt idx="6">
                  <c:v>#N/A</c:v>
                </c:pt>
                <c:pt idx="7">
                  <c:v>1.63</c:v>
                </c:pt>
                <c:pt idx="8">
                  <c:v>#N/A</c:v>
                </c:pt>
                <c:pt idx="9">
                  <c:v>1.1000000000000001</c:v>
                </c:pt>
              </c:numCache>
            </c:numRef>
          </c:val>
          <c:extLst>
            <c:ext xmlns:c16="http://schemas.microsoft.com/office/drawing/2014/chart" uri="{C3380CC4-5D6E-409C-BE32-E72D297353CC}">
              <c16:uniqueId val="{00000006-0C19-4F7E-9191-AA1B2CE98DA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c:v>
                </c:pt>
                <c:pt idx="2">
                  <c:v>#N/A</c:v>
                </c:pt>
                <c:pt idx="3">
                  <c:v>1.2</c:v>
                </c:pt>
                <c:pt idx="4">
                  <c:v>#N/A</c:v>
                </c:pt>
                <c:pt idx="5">
                  <c:v>2.64</c:v>
                </c:pt>
                <c:pt idx="6">
                  <c:v>#N/A</c:v>
                </c:pt>
                <c:pt idx="7">
                  <c:v>3.96</c:v>
                </c:pt>
                <c:pt idx="8">
                  <c:v>#N/A</c:v>
                </c:pt>
                <c:pt idx="9">
                  <c:v>1.28</c:v>
                </c:pt>
              </c:numCache>
            </c:numRef>
          </c:val>
          <c:extLst>
            <c:ext xmlns:c16="http://schemas.microsoft.com/office/drawing/2014/chart" uri="{C3380CC4-5D6E-409C-BE32-E72D297353CC}">
              <c16:uniqueId val="{00000007-0C19-4F7E-9191-AA1B2CE98DA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15.95</c:v>
                </c:pt>
                <c:pt idx="2">
                  <c:v>#N/A</c:v>
                </c:pt>
                <c:pt idx="3">
                  <c:v>17.11</c:v>
                </c:pt>
                <c:pt idx="4">
                  <c:v>#N/A</c:v>
                </c:pt>
                <c:pt idx="5">
                  <c:v>17.18</c:v>
                </c:pt>
                <c:pt idx="6">
                  <c:v>#N/A</c:v>
                </c:pt>
                <c:pt idx="7">
                  <c:v>16.89</c:v>
                </c:pt>
                <c:pt idx="8">
                  <c:v>#N/A</c:v>
                </c:pt>
                <c:pt idx="9">
                  <c:v>17.12</c:v>
                </c:pt>
              </c:numCache>
            </c:numRef>
          </c:val>
          <c:extLst>
            <c:ext xmlns:c16="http://schemas.microsoft.com/office/drawing/2014/chart" uri="{C3380CC4-5D6E-409C-BE32-E72D297353CC}">
              <c16:uniqueId val="{00000008-0C19-4F7E-9191-AA1B2CE98DA0}"/>
            </c:ext>
          </c:extLst>
        </c:ser>
        <c:ser>
          <c:idx val="9"/>
          <c:order val="9"/>
          <c:tx>
            <c:strRef>
              <c:f>データシート!$A$36</c:f>
              <c:strCache>
                <c:ptCount val="1"/>
                <c:pt idx="0">
                  <c:v>市立柏原病院事業会計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1.33</c:v>
                </c:pt>
                <c:pt idx="3">
                  <c:v>#N/A</c:v>
                </c:pt>
                <c:pt idx="4">
                  <c:v>4.7</c:v>
                </c:pt>
                <c:pt idx="5">
                  <c:v>#N/A</c:v>
                </c:pt>
                <c:pt idx="6">
                  <c:v>4.63</c:v>
                </c:pt>
                <c:pt idx="7">
                  <c:v>#N/A</c:v>
                </c:pt>
                <c:pt idx="8">
                  <c:v>4.29</c:v>
                </c:pt>
                <c:pt idx="9">
                  <c:v>#N/A</c:v>
                </c:pt>
              </c:numCache>
            </c:numRef>
          </c:val>
          <c:extLst>
            <c:ext xmlns:c16="http://schemas.microsoft.com/office/drawing/2014/chart" uri="{C3380CC4-5D6E-409C-BE32-E72D297353CC}">
              <c16:uniqueId val="{00000009-0C19-4F7E-9191-AA1B2CE98D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2388</c:v>
                </c:pt>
                <c:pt idx="5">
                  <c:v>2417</c:v>
                </c:pt>
                <c:pt idx="8">
                  <c:v>2485</c:v>
                </c:pt>
                <c:pt idx="11">
                  <c:v>2482</c:v>
                </c:pt>
                <c:pt idx="14">
                  <c:v>2504</c:v>
                </c:pt>
              </c:numCache>
            </c:numRef>
          </c:val>
          <c:extLst>
            <c:ext xmlns:c16="http://schemas.microsoft.com/office/drawing/2014/chart" uri="{C3380CC4-5D6E-409C-BE32-E72D297353CC}">
              <c16:uniqueId val="{00000000-8D1B-4B8A-89C2-3F9C494742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1B-4B8A-89C2-3F9C494742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1B-4B8A-89C2-3F9C494742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293</c:v>
                </c:pt>
                <c:pt idx="3">
                  <c:v>281</c:v>
                </c:pt>
                <c:pt idx="6">
                  <c:v>273</c:v>
                </c:pt>
                <c:pt idx="9">
                  <c:v>178</c:v>
                </c:pt>
                <c:pt idx="12">
                  <c:v>115</c:v>
                </c:pt>
              </c:numCache>
            </c:numRef>
          </c:val>
          <c:extLst>
            <c:ext xmlns:c16="http://schemas.microsoft.com/office/drawing/2014/chart" uri="{C3380CC4-5D6E-409C-BE32-E72D297353CC}">
              <c16:uniqueId val="{00000003-8D1B-4B8A-89C2-3F9C494742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1249</c:v>
                </c:pt>
                <c:pt idx="3">
                  <c:v>844</c:v>
                </c:pt>
                <c:pt idx="6">
                  <c:v>859</c:v>
                </c:pt>
                <c:pt idx="9">
                  <c:v>845</c:v>
                </c:pt>
                <c:pt idx="12">
                  <c:v>922</c:v>
                </c:pt>
              </c:numCache>
            </c:numRef>
          </c:val>
          <c:extLst>
            <c:ext xmlns:c16="http://schemas.microsoft.com/office/drawing/2014/chart" uri="{C3380CC4-5D6E-409C-BE32-E72D297353CC}">
              <c16:uniqueId val="{00000004-8D1B-4B8A-89C2-3F9C494742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1B-4B8A-89C2-3F9C494742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1B-4B8A-89C2-3F9C494742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2018</c:v>
                </c:pt>
                <c:pt idx="3">
                  <c:v>2071</c:v>
                </c:pt>
                <c:pt idx="6">
                  <c:v>2016</c:v>
                </c:pt>
                <c:pt idx="9">
                  <c:v>1921</c:v>
                </c:pt>
                <c:pt idx="12">
                  <c:v>1838</c:v>
                </c:pt>
              </c:numCache>
            </c:numRef>
          </c:val>
          <c:extLst>
            <c:ext xmlns:c16="http://schemas.microsoft.com/office/drawing/2014/chart" uri="{C3380CC4-5D6E-409C-BE32-E72D297353CC}">
              <c16:uniqueId val="{00000007-8D1B-4B8A-89C2-3F9C494742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1172</c:v>
                </c:pt>
                <c:pt idx="2">
                  <c:v>#N/A</c:v>
                </c:pt>
                <c:pt idx="3">
                  <c:v>#N/A</c:v>
                </c:pt>
                <c:pt idx="4">
                  <c:v>779</c:v>
                </c:pt>
                <c:pt idx="5">
                  <c:v>#N/A</c:v>
                </c:pt>
                <c:pt idx="6">
                  <c:v>#N/A</c:v>
                </c:pt>
                <c:pt idx="7">
                  <c:v>663</c:v>
                </c:pt>
                <c:pt idx="8">
                  <c:v>#N/A</c:v>
                </c:pt>
                <c:pt idx="9">
                  <c:v>#N/A</c:v>
                </c:pt>
                <c:pt idx="10">
                  <c:v>462</c:v>
                </c:pt>
                <c:pt idx="11">
                  <c:v>#N/A</c:v>
                </c:pt>
                <c:pt idx="12">
                  <c:v>#N/A</c:v>
                </c:pt>
                <c:pt idx="13">
                  <c:v>371</c:v>
                </c:pt>
                <c:pt idx="14">
                  <c:v>#N/A</c:v>
                </c:pt>
              </c:numCache>
            </c:numRef>
          </c:val>
          <c:smooth val="0"/>
          <c:extLst>
            <c:ext xmlns:c16="http://schemas.microsoft.com/office/drawing/2014/chart" uri="{C3380CC4-5D6E-409C-BE32-E72D297353CC}">
              <c16:uniqueId val="{00000008-8D1B-4B8A-89C2-3F9C494742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27612</c:v>
                </c:pt>
                <c:pt idx="5">
                  <c:v>27241</c:v>
                </c:pt>
                <c:pt idx="8">
                  <c:v>26767</c:v>
                </c:pt>
                <c:pt idx="11">
                  <c:v>26401</c:v>
                </c:pt>
                <c:pt idx="14">
                  <c:v>26307</c:v>
                </c:pt>
              </c:numCache>
            </c:numRef>
          </c:val>
          <c:extLst>
            <c:ext xmlns:c16="http://schemas.microsoft.com/office/drawing/2014/chart" uri="{C3380CC4-5D6E-409C-BE32-E72D297353CC}">
              <c16:uniqueId val="{00000000-8796-4120-98C8-CADC6289C9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6236</c:v>
                </c:pt>
                <c:pt idx="5">
                  <c:v>5866</c:v>
                </c:pt>
                <c:pt idx="8">
                  <c:v>5493</c:v>
                </c:pt>
                <c:pt idx="11">
                  <c:v>5122</c:v>
                </c:pt>
                <c:pt idx="14">
                  <c:v>4907</c:v>
                </c:pt>
              </c:numCache>
            </c:numRef>
          </c:val>
          <c:extLst>
            <c:ext xmlns:c16="http://schemas.microsoft.com/office/drawing/2014/chart" uri="{C3380CC4-5D6E-409C-BE32-E72D297353CC}">
              <c16:uniqueId val="{00000001-8796-4120-98C8-CADC6289C9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2843</c:v>
                </c:pt>
                <c:pt idx="5">
                  <c:v>3183</c:v>
                </c:pt>
                <c:pt idx="8">
                  <c:v>3456</c:v>
                </c:pt>
                <c:pt idx="11">
                  <c:v>3909</c:v>
                </c:pt>
                <c:pt idx="14">
                  <c:v>4309</c:v>
                </c:pt>
              </c:numCache>
            </c:numRef>
          </c:val>
          <c:extLst>
            <c:ext xmlns:c16="http://schemas.microsoft.com/office/drawing/2014/chart" uri="{C3380CC4-5D6E-409C-BE32-E72D297353CC}">
              <c16:uniqueId val="{00000002-8796-4120-98C8-CADC6289C9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96-4120-98C8-CADC6289C9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96-4120-98C8-CADC6289C9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102</c:v>
                </c:pt>
                <c:pt idx="3">
                  <c:v>102</c:v>
                </c:pt>
                <c:pt idx="6">
                  <c:v>101</c:v>
                </c:pt>
                <c:pt idx="9">
                  <c:v>22</c:v>
                </c:pt>
                <c:pt idx="12">
                  <c:v>0</c:v>
                </c:pt>
              </c:numCache>
            </c:numRef>
          </c:val>
          <c:extLst>
            <c:ext xmlns:c16="http://schemas.microsoft.com/office/drawing/2014/chart" uri="{C3380CC4-5D6E-409C-BE32-E72D297353CC}">
              <c16:uniqueId val="{00000005-8796-4120-98C8-CADC6289C9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3045</c:v>
                </c:pt>
                <c:pt idx="3">
                  <c:v>2846</c:v>
                </c:pt>
                <c:pt idx="6">
                  <c:v>2648</c:v>
                </c:pt>
                <c:pt idx="9">
                  <c:v>2723</c:v>
                </c:pt>
                <c:pt idx="12">
                  <c:v>2622</c:v>
                </c:pt>
              </c:numCache>
            </c:numRef>
          </c:val>
          <c:extLst>
            <c:ext xmlns:c16="http://schemas.microsoft.com/office/drawing/2014/chart" uri="{C3380CC4-5D6E-409C-BE32-E72D297353CC}">
              <c16:uniqueId val="{00000006-8796-4120-98C8-CADC6289C9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1059</c:v>
                </c:pt>
                <c:pt idx="3">
                  <c:v>836</c:v>
                </c:pt>
                <c:pt idx="6">
                  <c:v>643</c:v>
                </c:pt>
                <c:pt idx="9">
                  <c:v>706</c:v>
                </c:pt>
                <c:pt idx="12">
                  <c:v>758</c:v>
                </c:pt>
              </c:numCache>
            </c:numRef>
          </c:val>
          <c:extLst>
            <c:ext xmlns:c16="http://schemas.microsoft.com/office/drawing/2014/chart" uri="{C3380CC4-5D6E-409C-BE32-E72D297353CC}">
              <c16:uniqueId val="{00000007-8796-4120-98C8-CADC6289C9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14639</c:v>
                </c:pt>
                <c:pt idx="3">
                  <c:v>13267</c:v>
                </c:pt>
                <c:pt idx="6">
                  <c:v>12279</c:v>
                </c:pt>
                <c:pt idx="9">
                  <c:v>11509</c:v>
                </c:pt>
                <c:pt idx="12">
                  <c:v>11090</c:v>
                </c:pt>
              </c:numCache>
            </c:numRef>
          </c:val>
          <c:extLst>
            <c:ext xmlns:c16="http://schemas.microsoft.com/office/drawing/2014/chart" uri="{C3380CC4-5D6E-409C-BE32-E72D297353CC}">
              <c16:uniqueId val="{00000008-8796-4120-98C8-CADC6289C9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322</c:v>
                </c:pt>
                <c:pt idx="3">
                  <c:v>639</c:v>
                </c:pt>
                <c:pt idx="6">
                  <c:v>626</c:v>
                </c:pt>
                <c:pt idx="9">
                  <c:v>302</c:v>
                </c:pt>
                <c:pt idx="12">
                  <c:v>378</c:v>
                </c:pt>
              </c:numCache>
            </c:numRef>
          </c:val>
          <c:extLst>
            <c:ext xmlns:c16="http://schemas.microsoft.com/office/drawing/2014/chart" uri="{C3380CC4-5D6E-409C-BE32-E72D297353CC}">
              <c16:uniqueId val="{00000009-8796-4120-98C8-CADC6289C9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20043</c:v>
                </c:pt>
                <c:pt idx="3">
                  <c:v>19437</c:v>
                </c:pt>
                <c:pt idx="6">
                  <c:v>18899</c:v>
                </c:pt>
                <c:pt idx="9">
                  <c:v>19183</c:v>
                </c:pt>
                <c:pt idx="12">
                  <c:v>19639</c:v>
                </c:pt>
              </c:numCache>
            </c:numRef>
          </c:val>
          <c:extLst>
            <c:ext xmlns:c16="http://schemas.microsoft.com/office/drawing/2014/chart" uri="{C3380CC4-5D6E-409C-BE32-E72D297353CC}">
              <c16:uniqueId val="{0000000A-8796-4120-98C8-CADC6289C9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2519</c:v>
                </c:pt>
                <c:pt idx="2">
                  <c:v>#N/A</c:v>
                </c:pt>
                <c:pt idx="3">
                  <c:v>#N/A</c:v>
                </c:pt>
                <c:pt idx="4">
                  <c:v>838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796-4120-98C8-CADC6289C9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1786</c:v>
                </c:pt>
                <c:pt idx="1">
                  <c:v>2086</c:v>
                </c:pt>
                <c:pt idx="2">
                  <c:v>2253</c:v>
                </c:pt>
              </c:numCache>
            </c:numRef>
          </c:val>
          <c:extLst>
            <c:ext xmlns:c16="http://schemas.microsoft.com/office/drawing/2014/chart" uri="{C3380CC4-5D6E-409C-BE32-E72D297353CC}">
              <c16:uniqueId val="{00000000-B540-4EE8-9B51-39CAC69C32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540-4EE8-9B51-39CAC69C32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1333</c:v>
                </c:pt>
                <c:pt idx="1">
                  <c:v>1273</c:v>
                </c:pt>
                <c:pt idx="2">
                  <c:v>1337</c:v>
                </c:pt>
              </c:numCache>
            </c:numRef>
          </c:val>
          <c:extLst>
            <c:ext xmlns:c16="http://schemas.microsoft.com/office/drawing/2014/chart" uri="{C3380CC4-5D6E-409C-BE32-E72D297353CC}">
              <c16:uniqueId val="{00000002-B540-4EE8-9B51-39CAC69C32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{31ED4225-4192-4AF7-909A-1B487FC96A43}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A69-44E7-A729-4B25C36E27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{811005EA-694E-4EA7-B52E-2CAD0C74EB51}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69-44E7-A729-4B25C36E27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{BE26EFC4-AEA0-4155-A9CE-F5344E804880}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69-44E7-A729-4B25C36E27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{23178611-C4F9-4553-861D-6FB88B98500E}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69-44E7-A729-4B25C36E27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{07FE7DCC-D7DF-4FC1-BB70-AC5EB64BF16B}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69-44E7-A729-4B25C36E271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{A7FFFDE3-409F-459F-8218-7E26B0267FCB}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A69-44E7-A729-4B25C36E271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{18343A5D-86A2-4430-89B7-7143F1F545C1}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A69-44E7-A729-4B25C36E271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{97011E1F-8A32-4ECC-AC25-EA37CFC15920}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A69-44E7-A729-4B25C36E271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{42587101-8067-4ADB-BC0C-7B9F6D863703}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A69-44E7-A729-4B25C36E27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33.200000000000003</c:v>
                </c:pt>
                <c:pt idx="8">
                  <c:v>63.8</c:v>
                </c:pt>
                <c:pt idx="16">
                  <c:v>65.2</c:v>
                </c:pt>
                <c:pt idx="24">
                  <c:v>66.400000000000006</c:v>
                </c:pt>
                <c:pt idx="32">
                  <c:v>66.8</c:v>
                </c:pt>
              </c:numCache>
            </c:numRef>
          </c:xVal>
          <c:yVal>
            <c:numRef>
              <c:f>公会計指標分析・財政指標組合せ分析表!$BP$51:$DC$51</c:f>
              <c:numCache>
                <c:formatCode>#,##0.0;"▲ "#,##0.0</c:formatCode>
                <c:ptCount val="40"/>
                <c:pt idx="0">
                  <c:v>19.399999999999999</c:v>
                </c:pt>
                <c:pt idx="8">
                  <c:v>6.5</c:v>
                </c:pt>
              </c:numCache>
            </c:numRef>
          </c:yVal>
          <c:smooth val="0"/>
          <c:extLst>
            <c:ext xmlns:c16="http://schemas.microsoft.com/office/drawing/2014/chart" uri="{C3380CC4-5D6E-409C-BE32-E72D297353CC}">
              <c16:uniqueId val="{00000009-3A69-44E7-A729-4B25C36E27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{7BED9FED-684E-4C12-B0C1-E318F0CDCE56}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A69-44E7-A729-4B25C36E27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{6AC80F38-FF32-44A7-8C39-EEDBE3C881C2}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69-44E7-A729-4B25C36E27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{25CA35B6-9B3C-4847-B45C-124234BFFF39}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69-44E7-A729-4B25C36E27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{D0CCED03-3479-4E47-B7B9-9AA2065A04F1}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69-44E7-A729-4B25C36E27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{207B0E38-DA4A-4B6A-A2E8-7BF82AE4D306}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69-44E7-A729-4B25C36E271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{9EE64827-E3B2-4818-B434-396507C71C45}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A69-44E7-A729-4B25C36E271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{682C5B09-14B5-45A7-8F85-7C4E2D2F811F}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A69-44E7-A729-4B25C36E2712}"/>
                </c:ext>
              </c:extLst>
            </c:dLbl>
            <c:dLbl>
              <c:idx val="24"/>
              <c:layout>
                <c:manualLayout>
                  <c:x val="-3.620219275471267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{2B5EC310-D3E0-4FC1-B381-BED4321EA489}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A69-44E7-A729-4B25C36E2712}"/>
                </c:ext>
              </c:extLst>
            </c:dLbl>
            <c:dLbl>
              <c:idx val="32"/>
              <c:layout>
                <c:manualLayout>
                  <c:x val="-2.7958758365094056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{C96C9ACF-98ED-4CA3-B149-482E7199A400}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A69-44E7-A729-4B25C36E27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3A69-44E7-A729-4B25C36E2712}"/>
            </c:ext>
          </c:extLst>
        </c:ser>
        <c:dLbls>
          <c:showLegendKey val="0"/>
          <c:showVal val="1"/>
          <c:showCatName val="0"/>
          <c:showSerName val="0"/>
          <c:showPercent val="0"/>
          <c:showBubbleSize val="0"/>
        </c:dLbls>
        <c:axId val="46179840"/>
        <c:axId val="46181760"/>
      </c:scatterChart>
      <c:valAx>
        <c:axId val="46179840"/>
        <c:scaling>
          <c:orientation val="minMax"/>
          <c:max val="67"/>
          <c:min val="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{EC837F85-8789-447D-AD28-72386F867BCC}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D67-4916-8F5C-96B0F47AB1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{A54BEE3C-B0FC-4D22-BD3E-D84900892683}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67-4916-8F5C-96B0F47AB1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{4987F1A2-DD12-45F9-AAEF-488335D8B88D}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67-4916-8F5C-96B0F47AB1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{4445DCF3-97EB-46BE-B1A4-94C25FB76004}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67-4916-8F5C-96B0F47AB1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{AE9CCF63-70A2-4B37-B042-601B00F08187}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67-4916-8F5C-96B0F47AB11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{C271E63F-429F-464F-A580-04F113B61345}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D67-4916-8F5C-96B0F47AB11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{3CB38987-E0CB-49C8-98D9-59A56F5DCFBB}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D67-4916-8F5C-96B0F47AB11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{5D8262DB-8D95-4C4C-81A8-767C7EF5851F}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D67-4916-8F5C-96B0F47AB11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{920A606B-C50D-47CB-92AB-ACAFA7DFD238}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D67-4916-8F5C-96B0F47AB1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8.1</c:v>
                </c:pt>
                <c:pt idx="16">
                  <c:v>6.7</c:v>
                </c:pt>
                <c:pt idx="24">
                  <c:v>4.9000000000000004</c:v>
                </c:pt>
                <c:pt idx="32">
                  <c:v>3.8</c:v>
                </c:pt>
              </c:numCache>
            </c:numRef>
          </c:xVal>
          <c:yVal>
            <c:numRef>
              <c:f>公会計指標分析・財政指標組合せ分析表!$BP$73:$DC$73</c:f>
              <c:numCache>
                <c:formatCode>#,##0.0;"▲ "#,##0.0</c:formatCode>
                <c:ptCount val="40"/>
                <c:pt idx="0">
                  <c:v>19.399999999999999</c:v>
                </c:pt>
                <c:pt idx="8">
                  <c:v>6.5</c:v>
                </c:pt>
              </c:numCache>
            </c:numRef>
          </c:yVal>
          <c:smooth val="0"/>
          <c:extLst>
            <c:ext xmlns:c16="http://schemas.microsoft.com/office/drawing/2014/chart" uri="{C3380CC4-5D6E-409C-BE32-E72D297353CC}">
              <c16:uniqueId val="{00000009-CD67-4916-8F5C-96B0F47AB1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{97B1CE0E-ABE5-4C18-8D58-B729B2A014CF}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D67-4916-8F5C-96B0F47AB1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{9D304513-0578-4AEB-B8AE-425D7157E48A}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67-4916-8F5C-96B0F47AB1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{C4CD839B-3BE6-42C4-84AF-3B317D5B7EA6}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67-4916-8F5C-96B0F47AB1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{610131EA-D921-42D1-89C3-2D78F61FC1C1}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67-4916-8F5C-96B0F47AB1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{22E5CA83-A5FD-425E-8930-B0CC22421188}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67-4916-8F5C-96B0F47AB11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{08AF021F-0AC4-4983-AED8-F3305F6FCCE4}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D67-4916-8F5C-96B0F47AB11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{DD0F4F33-37B1-4386-9B70-5FD64D5F61E5}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D67-4916-8F5C-96B0F47AB11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{239EF708-2964-42BA-A413-5292813D60FB}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D67-4916-8F5C-96B0F47AB11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{1FB12AF8-A3BF-4796-9BA8-963E3C1DC673}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D67-4916-8F5C-96B0F47AB1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CD67-4916-8F5C-96B0F47AB111}"/>
            </c:ext>
          </c:extLst>
        </c:ser>
        <c:dLbls>
          <c:showLegendKey val="0"/>
          <c:showVal val="1"/>
          <c:showCatName val="0"/>
          <c:showSerName val="0"/>
          <c:showPercent val="0"/>
          <c:showBubbleSize val="0"/>
        </c:dLbls>
        <c:axId val="84219776"/>
        <c:axId val="84234240"/>
      </c:scatterChart>
      <c:valAx>
        <c:axId val="84219776"/>
        <c:scaling>
          <c:orientation val="minMax"/>
          <c:max val="10"/>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実質公債費比率については、令和元年度の数値（３ヶ年平均）で３．８％となり、前年度比で１．１ポイント改善した。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これは、臨時財政対策債発行可能額が前年度より大幅な減となったこと、一般会計の地方債元利償還金が償還終了により減となったことなどで、単年度比率が０．６ポイント改善したことによるものである。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しかし、庁舎及び公立認定こども園の建設に多額の起債を発行する予定であるため、今後も引き続き新規事業に伴う起債発行の抑制などにより、公債費負担の増加を抑制していく。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の地方債の償還が順調に進んでいること、前年度に引き続き連結実質収支の黒字を維持できたことなどにより、算定上は地方債等を含めた将来負担額を基金等の財源で賄うことが可能な見込みとなった。</a:t>
          </a:r>
        </a:p>
        <a:p>
          <a:r>
            <a:rPr kumimoji="1" lang="ja-JP" altLang="en-US" sz="1400">
              <a:latin typeface="ＭＳ ゴシック" pitchFamily="49" charset="-128"/>
              <a:ea typeface="ＭＳ ゴシック" pitchFamily="49" charset="-128"/>
            </a:rPr>
            <a:t>　庁舎及び公立認定こども園の建設に多額の起債を発行する予定ではあるが、後年度の負担を少しでも軽減できるよう、今後も引き続き新規事業の実施について精査をし、財政の健全化に努める。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大阪府柏原市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庁舎整備事業に充当するため１３５百万円を取り崩したものの、平成３０年度決算で生じた剰余金のうち３０１百万円及び基金運用収入１百万円を積み立てたことで、前年度比１６７百万円（８．０％）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その他特定目的基金については、ふるさと基金で１１３百万円を取り崩したものの、指定寄附金で１７５百万円、基金運用収入等で２百万円を積み立てたことにより、６４百万円（５．０％）の増となった。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今後、財政調整基金は庁舎建設事業への充当等により減少する見込みであるが、その他の基金は計画的に積み立てていく。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柏原市ふるさと基金：寄附を通じて、様々な人々が参加できる、夢のある地域社会の実現を目指す。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柏原市老人福祉基金：老人福祉の向上を図る。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柏原市文化・スポーツ国際交流基金：国際化時代にふさわしい文化及びスポーツの振興に寄与し、国際理解を深める。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柏原市公園等整備事業基金：公園、広場及び緑地の整備事業を推進する。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柏原市ふるさと創生事業基金：ふるさと創生事業を推進する。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柏原市ふるさと基金：条例に基づく運用利子及び指定寄付金の積立による。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柏原市ふるさと基金：寄附者の意向に沿った事業に活用していく。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条例に基づく歳計剰余金処分及び運用利子の積立による。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庁舎建設事業、病院事業会計繰出金等の財源として多額の取崩しが見込まれるため減少していく。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地方債の償還計画を踏まえ、検討する。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B023FC-FC56-4C4E-9B5D-40A6711A25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45752A8-42BE-472D-AB59-81294C722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FBB7B1F2-F0E8-4108-AB4F-C9B963201FD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87923AF8-6092-4BDF-9561-CFF6FD3547D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3121A99F-0D5B-48EB-A974-503F270BD4C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1B61C8F-BE63-4E11-A637-BD01CA81D6F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85C48010-007D-4F2C-A91A-E8637C9F634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50E18B10-6519-4B37-B67E-EC41E92D30F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4A35BA27-4D9E-433D-8600-6446D9621F1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69911829-EDD6-4D9A-8909-7C37FD7A68E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12195172-42E8-4E79-AA8C-7E924D32431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C4B4EB8E-98C4-4566-A800-4A1F99B51C2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556EF35D-F42D-4707-B7AB-1565242592C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4125B48-172C-47E9-8416-A07DB731FE8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2F51D012-B77F-4531-ADC5-55A9C271392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C644B07E-9994-403F-A70C-85A88B701AF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9BAA9A2A-F53B-4C33-A750-54DF26B9028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AB126608-8BDC-48D0-92E4-2DEA775A7D7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68,874
67,436
25.33
25,921,934
25,491,793
191,087
14,913,810
19,639,087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BAE8722B-7196-464C-8DCA-73B0521943A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E11BDE8A-2CA9-4962-90B4-F0DC7B35C45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B303004A-6DAA-44BB-AB24-0F149AAC671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D3B835DB-C802-4205-A0F3-2A4B5160410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BB9D7B33-498C-46B3-87E7-D1AF07BE9EB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C284222F-66E8-4EE4-99C0-8462F24CFAC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B29EE5F3-81AB-4A2C-8BD6-5172EB86DC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4839EC94-C653-4139-B0DD-26332D1552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39A5F0C0-9825-4F6E-8098-48430B20E60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D288A21E-7F42-4DAB-8BCF-9881B0F05E4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C1BE8B2B-A361-4F02-A13A-F785F1751F5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4A52E9AA-09A4-437E-8BA5-7C1F8DBA009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3A16E562-9E6C-4FA0-9C1E-AC7AFB0A84B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304099C9-DCAB-4B8D-BCC8-685C03A9EA4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CB599E6D-2424-4C72-B01D-0693E849BC7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975341B4-9FE4-497A-91F4-6903C0B6E76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87F040F3-086E-4197-B31A-2C280C906CC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A61EE50F-0F2D-4929-B4E3-3962F368427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3F34C0DD-36D4-4A67-812E-E97F27C5A6C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0C089B50-EE2B-4687-84FA-A72874C781C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BFF8A7B3-3AE3-41BB-A753-63C98BC4437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270C3C35-6D07-48ED-A9B8-80AC5C90AC9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BBD1FB70-9F3A-450C-A5D5-4482C505816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1D1D4D12-28E5-47EA-AFC5-D98C284088C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CFF4A330-A774-4B84-8969-F7EDE1D5FE6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2F8B249B-8C00-42DC-8D2C-668273B2908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C97D072B-5745-43E8-B469-6A578F2946B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1FE6516C-1C0F-4FCB-9541-55643C113DB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4165E014-DE62-4555-9170-FC293E94D33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F872EAB1-487E-4DBA-A534-DCBB68F8947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9096C090-92BF-435A-B632-C32E09E8774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6EB4ACE7-ABAE-4FDD-9B11-8BBB485312C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E9CE0B19-F1B6-43AB-8AA7-7D81865FDC1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5F6EDE29-5AB8-43FE-965B-497DD3DB6C8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55C2C33D-52B2-47B2-9FBC-9B489783C26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施設の老朽化が進んでおり、類似団体内平均値より高くなっている。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２９年３月に策定した公共施設等総合管理計画や、柏原市立小・中学校適正規模・適正配置基本方針、公立幼稚園及び公立保育所の再編整備に関する基本計画などを踏まえ、公共施設等の維持管理や再編整備を適切に進めていく。</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また、平成３０年１１月に策定した公有財産活用基本方針を踏まえ、余裕のある公共施設等について、庁内活用や民間への貸付、売却等の検討を進め、公共施設の量、コスト、サービスの最適化に取り組んで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F10429A3-E862-47FE-8B4C-8B63DA39132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8688F10-723D-4677-98C5-F9EE0E57B97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EF139D0F-DF9B-441C-8481-A0FE7D7B0BE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47D2C5EC-2402-4323-A525-82905566010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AA07F47E-1122-4DE1-B2AA-4305B4AF1AB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923EA37F-AEA5-41A7-8D07-AB48BD8DB98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CE7AD58B-9735-4721-87F8-40AF03C827A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F8A8C0C8-AB8B-4291-9A0D-D017455AA6B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6C027004-46E4-4E57-90E4-E1A66D3DF07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7AFBE316-9222-4DB6-B577-78FB300DF0C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B9076C31-EF89-4649-84E6-F96F1157D82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FA33D95E-A6B7-4714-B6F9-A7C9CD1E5D9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A22416E-CB19-40E1-9A16-048CB48D16A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C3870843-AC00-495D-9D99-E5B28602F9C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23C3391E-4B90-487F-9421-E88349F7DD6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E257E3A-6227-4DA5-8611-614006862AE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E269ABC1-F257-4BBD-B38F-7D53B07988F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74A54CED-23E6-4EBB-9B17-824E533252C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3" name="直線コネクタ 72">
          <a:extLst>
            <a:ext uri="{FF2B5EF4-FFF2-40B4-BE49-F238E27FC236}">
              <a16:creationId xmlns:a16="http://schemas.microsoft.com/office/drawing/2014/main" id="{8C2E5E5F-C53D-475B-B211-630DC2FD0C16}"/>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4" name="有形固定資産減価償却率最小値テキスト">
          <a:extLst>
            <a:ext uri="{FF2B5EF4-FFF2-40B4-BE49-F238E27FC236}">
              <a16:creationId xmlns:a16="http://schemas.microsoft.com/office/drawing/2014/main" id="{A7F45CA9-DA51-49EA-8CE3-8A68EADBC53D}"/>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5" name="直線コネクタ 74">
          <a:extLst>
            <a:ext uri="{FF2B5EF4-FFF2-40B4-BE49-F238E27FC236}">
              <a16:creationId xmlns:a16="http://schemas.microsoft.com/office/drawing/2014/main" id="{441536DA-9CEB-432F-A349-8009DE403064}"/>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6" name="有形固定資産減価償却率最大値テキスト">
          <a:extLst>
            <a:ext uri="{FF2B5EF4-FFF2-40B4-BE49-F238E27FC236}">
              <a16:creationId xmlns:a16="http://schemas.microsoft.com/office/drawing/2014/main" id="{1060423B-FAF3-4D36-89B5-4A6B3177615E}"/>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7" name="直線コネクタ 76">
          <a:extLst>
            <a:ext uri="{FF2B5EF4-FFF2-40B4-BE49-F238E27FC236}">
              <a16:creationId xmlns:a16="http://schemas.microsoft.com/office/drawing/2014/main" id="{77A9EFED-5DE1-4800-86EA-5724913B32F3}"/>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8" name="有形固定資産減価償却率平均値テキスト">
          <a:extLst>
            <a:ext uri="{FF2B5EF4-FFF2-40B4-BE49-F238E27FC236}">
              <a16:creationId xmlns:a16="http://schemas.microsoft.com/office/drawing/2014/main" id="{6A0C166D-4AA3-4B17-90B9-B708D3BF14BB}"/>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9" name="フローチャート: 判断 78">
          <a:extLst>
            <a:ext uri="{FF2B5EF4-FFF2-40B4-BE49-F238E27FC236}">
              <a16:creationId xmlns:a16="http://schemas.microsoft.com/office/drawing/2014/main" id="{192DD26F-E804-49B3-9702-68817238865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0" name="フローチャート: 判断 79">
          <a:extLst>
            <a:ext uri="{FF2B5EF4-FFF2-40B4-BE49-F238E27FC236}">
              <a16:creationId xmlns:a16="http://schemas.microsoft.com/office/drawing/2014/main" id="{DE049163-8B18-4CAC-A401-6E2D93C52BF9}"/>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1" name="フローチャート: 判断 80">
          <a:extLst>
            <a:ext uri="{FF2B5EF4-FFF2-40B4-BE49-F238E27FC236}">
              <a16:creationId xmlns:a16="http://schemas.microsoft.com/office/drawing/2014/main" id="{198F15B0-21CC-44B7-9B24-87D6F7C79D94}"/>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2" name="フローチャート: 判断 81">
          <a:extLst>
            <a:ext uri="{FF2B5EF4-FFF2-40B4-BE49-F238E27FC236}">
              <a16:creationId xmlns:a16="http://schemas.microsoft.com/office/drawing/2014/main" id="{F2AF7C90-51C2-4DFF-B706-D6CD9888CBE7}"/>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3" name="フローチャート: 判断 82">
          <a:extLst>
            <a:ext uri="{FF2B5EF4-FFF2-40B4-BE49-F238E27FC236}">
              <a16:creationId xmlns:a16="http://schemas.microsoft.com/office/drawing/2014/main" id="{6EC21C69-3045-4125-AD0D-C9ABBD42F4D5}"/>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3BEC8A7-DE42-4E72-8289-9EBB75425CD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6C30716-9F07-41FB-BF7A-D1FAFAC1952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152B78E-6A0B-4CE3-9C7C-038F3825748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AB97471-96B9-4A3F-A890-D9E0BDC5B69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13CEFD4-FE9B-40BE-978E-5C3A636A027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87721</xdr:rowOff>
    </xdr:from>
    <xdr:to>
      <xdr:col>23</xdr:col>
      <xdr:colOff>136525</xdr:colOff>
      <xdr:row>33</xdr:row>
      <xdr:rowOff>17871</xdr:rowOff>
    </xdr:to>
    <xdr:sp macro="" textlink="">
      <xdr:nvSpPr>
        <xdr:cNvPr id="89" name="楕円 88">
          <a:extLst>
            <a:ext uri="{FF2B5EF4-FFF2-40B4-BE49-F238E27FC236}">
              <a16:creationId xmlns:a16="http://schemas.microsoft.com/office/drawing/2014/main" id="{3304F63B-1B4D-405D-9BC2-B4F2A855D09E}"/>
            </a:ext>
          </a:extLst>
        </xdr:cNvPr>
        <xdr:cNvSpPr/>
      </xdr:nvSpPr>
      <xdr:spPr>
        <a:xfrm>
          <a:off x="4711700" y="6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66148</xdr:rowOff>
    </xdr:from>
    <xdr:ext cx="405111" cy="259045"/>
    <xdr:sp macro="" textlink="">
      <xdr:nvSpPr>
        <xdr:cNvPr id="90" name="有形固定資産減価償却率該当値テキスト">
          <a:extLst>
            <a:ext uri="{FF2B5EF4-FFF2-40B4-BE49-F238E27FC236}">
              <a16:creationId xmlns:a16="http://schemas.microsoft.com/office/drawing/2014/main" id="{5B70660B-D678-4E6E-82FE-D8AF5635BC6B}"/>
            </a:ext>
          </a:extLst>
        </xdr:cNvPr>
        <xdr:cNvSpPr txBox="1"/>
      </xdr:nvSpPr>
      <xdr:spPr>
        <a:xfrm>
          <a:off x="4813300" y="632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75383</xdr:rowOff>
    </xdr:from>
    <xdr:to>
      <xdr:col>19</xdr:col>
      <xdr:colOff>187325</xdr:colOff>
      <xdr:row>33</xdr:row>
      <xdr:rowOff>5533</xdr:rowOff>
    </xdr:to>
    <xdr:sp macro="" textlink="">
      <xdr:nvSpPr>
        <xdr:cNvPr id="91" name="楕円 90">
          <a:extLst>
            <a:ext uri="{FF2B5EF4-FFF2-40B4-BE49-F238E27FC236}">
              <a16:creationId xmlns:a16="http://schemas.microsoft.com/office/drawing/2014/main" id="{BC7BDC97-48C7-4E57-9AFE-DAB65730E2ED}"/>
            </a:ext>
          </a:extLst>
        </xdr:cNvPr>
        <xdr:cNvSpPr/>
      </xdr:nvSpPr>
      <xdr:spPr>
        <a:xfrm>
          <a:off x="40005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126183</xdr:rowOff>
    </xdr:from>
    <xdr:to>
      <xdr:col>23</xdr:col>
      <xdr:colOff>85725</xdr:colOff>
      <xdr:row>32</xdr:row>
      <xdr:rowOff>138521</xdr:rowOff>
    </xdr:to>
    <xdr:cxnSp macro="">
      <xdr:nvCxnSpPr>
        <xdr:cNvPr id="92" name="直線コネクタ 91">
          <a:extLst>
            <a:ext uri="{FF2B5EF4-FFF2-40B4-BE49-F238E27FC236}">
              <a16:creationId xmlns:a16="http://schemas.microsoft.com/office/drawing/2014/main" id="{E3B7D661-732E-44A1-A0B6-D3483AE3E1EC}"/>
            </a:ext>
          </a:extLst>
        </xdr:cNvPr>
        <xdr:cNvCxnSpPr/>
      </xdr:nvCxnSpPr>
      <xdr:spPr>
        <a:xfrm>
          <a:off x="4051300" y="6384108"/>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38372</xdr:rowOff>
    </xdr:from>
    <xdr:to>
      <xdr:col>15</xdr:col>
      <xdr:colOff>187325</xdr:colOff>
      <xdr:row>32</xdr:row>
      <xdr:rowOff>139972</xdr:rowOff>
    </xdr:to>
    <xdr:sp macro="" textlink="">
      <xdr:nvSpPr>
        <xdr:cNvPr id="93" name="楕円 92">
          <a:extLst>
            <a:ext uri="{FF2B5EF4-FFF2-40B4-BE49-F238E27FC236}">
              <a16:creationId xmlns:a16="http://schemas.microsoft.com/office/drawing/2014/main" id="{C126F1BE-83F7-41C1-B147-90F8C6BE5CF8}"/>
            </a:ext>
          </a:extLst>
        </xdr:cNvPr>
        <xdr:cNvSpPr/>
      </xdr:nvSpPr>
      <xdr:spPr>
        <a:xfrm>
          <a:off x="3238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89172</xdr:rowOff>
    </xdr:from>
    <xdr:to>
      <xdr:col>19</xdr:col>
      <xdr:colOff>136525</xdr:colOff>
      <xdr:row>32</xdr:row>
      <xdr:rowOff>126183</xdr:rowOff>
    </xdr:to>
    <xdr:cxnSp macro="">
      <xdr:nvCxnSpPr>
        <xdr:cNvPr id="94" name="直線コネクタ 93">
          <a:extLst>
            <a:ext uri="{FF2B5EF4-FFF2-40B4-BE49-F238E27FC236}">
              <a16:creationId xmlns:a16="http://schemas.microsoft.com/office/drawing/2014/main" id="{BE1A1408-CBD5-4C1E-A265-94721BD93C5E}"/>
            </a:ext>
          </a:extLst>
        </xdr:cNvPr>
        <xdr:cNvCxnSpPr/>
      </xdr:nvCxnSpPr>
      <xdr:spPr>
        <a:xfrm>
          <a:off x="3289300" y="634709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166642</xdr:rowOff>
    </xdr:from>
    <xdr:to>
      <xdr:col>11</xdr:col>
      <xdr:colOff>187325</xdr:colOff>
      <xdr:row>32</xdr:row>
      <xdr:rowOff>96792</xdr:rowOff>
    </xdr:to>
    <xdr:sp macro="" textlink="">
      <xdr:nvSpPr>
        <xdr:cNvPr id="95" name="楕円 94">
          <a:extLst>
            <a:ext uri="{FF2B5EF4-FFF2-40B4-BE49-F238E27FC236}">
              <a16:creationId xmlns:a16="http://schemas.microsoft.com/office/drawing/2014/main" id="{720BA5E3-99FB-43DE-A3E7-BCE9A094A419}"/>
            </a:ext>
          </a:extLst>
        </xdr:cNvPr>
        <xdr:cNvSpPr/>
      </xdr:nvSpPr>
      <xdr:spPr>
        <a:xfrm>
          <a:off x="2476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45992</xdr:rowOff>
    </xdr:from>
    <xdr:to>
      <xdr:col>15</xdr:col>
      <xdr:colOff>136525</xdr:colOff>
      <xdr:row>32</xdr:row>
      <xdr:rowOff>89172</xdr:rowOff>
    </xdr:to>
    <xdr:cxnSp macro="">
      <xdr:nvCxnSpPr>
        <xdr:cNvPr id="96" name="直線コネクタ 95">
          <a:extLst>
            <a:ext uri="{FF2B5EF4-FFF2-40B4-BE49-F238E27FC236}">
              <a16:creationId xmlns:a16="http://schemas.microsoft.com/office/drawing/2014/main" id="{75AE752B-D0EF-486C-AA17-A630B5B77098}"/>
            </a:ext>
          </a:extLst>
        </xdr:cNvPr>
        <xdr:cNvCxnSpPr/>
      </xdr:nvCxnSpPr>
      <xdr:spPr>
        <a:xfrm>
          <a:off x="2527300" y="630391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80101</xdr:rowOff>
    </xdr:from>
    <xdr:to>
      <xdr:col>7</xdr:col>
      <xdr:colOff>187325</xdr:colOff>
      <xdr:row>27</xdr:row>
      <xdr:rowOff>10251</xdr:rowOff>
    </xdr:to>
    <xdr:sp macro="" textlink="">
      <xdr:nvSpPr>
        <xdr:cNvPr id="97" name="楕円 96">
          <a:extLst>
            <a:ext uri="{FF2B5EF4-FFF2-40B4-BE49-F238E27FC236}">
              <a16:creationId xmlns:a16="http://schemas.microsoft.com/office/drawing/2014/main" id="{C7547CEA-605B-4F34-9F7F-432BF30EF2FF}"/>
            </a:ext>
          </a:extLst>
        </xdr:cNvPr>
        <xdr:cNvSpPr/>
      </xdr:nvSpPr>
      <xdr:spPr>
        <a:xfrm>
          <a:off x="1714500" y="530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130901</xdr:rowOff>
    </xdr:from>
    <xdr:to>
      <xdr:col>11</xdr:col>
      <xdr:colOff>136525</xdr:colOff>
      <xdr:row>32</xdr:row>
      <xdr:rowOff>45992</xdr:rowOff>
    </xdr:to>
    <xdr:cxnSp macro="">
      <xdr:nvCxnSpPr>
        <xdr:cNvPr id="98" name="直線コネクタ 97">
          <a:extLst>
            <a:ext uri="{FF2B5EF4-FFF2-40B4-BE49-F238E27FC236}">
              <a16:creationId xmlns:a16="http://schemas.microsoft.com/office/drawing/2014/main" id="{FD23CE62-6C7C-42AC-82B8-0DF184D0994F}"/>
            </a:ext>
          </a:extLst>
        </xdr:cNvPr>
        <xdr:cNvCxnSpPr/>
      </xdr:nvCxnSpPr>
      <xdr:spPr>
        <a:xfrm>
          <a:off x="1765300" y="5360126"/>
          <a:ext cx="762000" cy="9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9" name="n_1aveValue有形固定資産減価償却率">
          <a:extLst>
            <a:ext uri="{FF2B5EF4-FFF2-40B4-BE49-F238E27FC236}">
              <a16:creationId xmlns:a16="http://schemas.microsoft.com/office/drawing/2014/main" id="{D3286C7F-AACE-4004-A4B9-43EDCEA22D0D}"/>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0" name="n_2aveValue有形固定資産減価償却率">
          <a:extLst>
            <a:ext uri="{FF2B5EF4-FFF2-40B4-BE49-F238E27FC236}">
              <a16:creationId xmlns:a16="http://schemas.microsoft.com/office/drawing/2014/main" id="{77D9219B-EF52-47E4-9789-0118078E84AB}"/>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1" name="n_3aveValue有形固定資産減価償却率">
          <a:extLst>
            <a:ext uri="{FF2B5EF4-FFF2-40B4-BE49-F238E27FC236}">
              <a16:creationId xmlns:a16="http://schemas.microsoft.com/office/drawing/2014/main" id="{A924E31F-FA10-4A33-B1E4-C3C0F3F05A57}"/>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102" name="n_4aveValue有形固定資産減価償却率">
          <a:extLst>
            <a:ext uri="{FF2B5EF4-FFF2-40B4-BE49-F238E27FC236}">
              <a16:creationId xmlns:a16="http://schemas.microsoft.com/office/drawing/2014/main" id="{B34A6C72-0BA7-40C5-A6B3-1C4932A79FBE}"/>
            </a:ext>
          </a:extLst>
        </xdr:cNvPr>
        <xdr:cNvSpPr txBox="1"/>
      </xdr:nvSpPr>
      <xdr:spPr>
        <a:xfrm>
          <a:off x="1562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168110</xdr:rowOff>
    </xdr:from>
    <xdr:ext cx="405111" cy="259045"/>
    <xdr:sp macro="" textlink="">
      <xdr:nvSpPr>
        <xdr:cNvPr id="103" name="n_1mainValue有形固定資産減価償却率">
          <a:extLst>
            <a:ext uri="{FF2B5EF4-FFF2-40B4-BE49-F238E27FC236}">
              <a16:creationId xmlns:a16="http://schemas.microsoft.com/office/drawing/2014/main" id="{1C001CF2-38EB-4022-8625-8D07531CB1A8}"/>
            </a:ext>
          </a:extLst>
        </xdr:cNvPr>
        <xdr:cNvSpPr txBox="1"/>
      </xdr:nvSpPr>
      <xdr:spPr>
        <a:xfrm>
          <a:off x="3836044" y="6426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131099</xdr:rowOff>
    </xdr:from>
    <xdr:ext cx="405111" cy="259045"/>
    <xdr:sp macro="" textlink="">
      <xdr:nvSpPr>
        <xdr:cNvPr id="104" name="n_2mainValue有形固定資産減価償却率">
          <a:extLst>
            <a:ext uri="{FF2B5EF4-FFF2-40B4-BE49-F238E27FC236}">
              <a16:creationId xmlns:a16="http://schemas.microsoft.com/office/drawing/2014/main" id="{EC354649-7310-4C68-B3A6-0ECB0E0A4D4C}"/>
            </a:ext>
          </a:extLst>
        </xdr:cNvPr>
        <xdr:cNvSpPr txBox="1"/>
      </xdr:nvSpPr>
      <xdr:spPr>
        <a:xfrm>
          <a:off x="30867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87919</xdr:rowOff>
    </xdr:from>
    <xdr:ext cx="405111" cy="259045"/>
    <xdr:sp macro="" textlink="">
      <xdr:nvSpPr>
        <xdr:cNvPr id="105" name="n_3mainValue有形固定資産減価償却率">
          <a:extLst>
            <a:ext uri="{FF2B5EF4-FFF2-40B4-BE49-F238E27FC236}">
              <a16:creationId xmlns:a16="http://schemas.microsoft.com/office/drawing/2014/main" id="{4962DFA7-B31C-4016-9D62-0031110254FE}"/>
            </a:ext>
          </a:extLst>
        </xdr:cNvPr>
        <xdr:cNvSpPr txBox="1"/>
      </xdr:nvSpPr>
      <xdr:spPr>
        <a:xfrm>
          <a:off x="23247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26778</xdr:rowOff>
    </xdr:from>
    <xdr:ext cx="405111" cy="259045"/>
    <xdr:sp macro="" textlink="">
      <xdr:nvSpPr>
        <xdr:cNvPr id="106" name="n_4mainValue有形固定資産減価償却率">
          <a:extLst>
            <a:ext uri="{FF2B5EF4-FFF2-40B4-BE49-F238E27FC236}">
              <a16:creationId xmlns:a16="http://schemas.microsoft.com/office/drawing/2014/main" id="{A53FB760-E549-4ED4-A92C-6E5805D89C20}"/>
            </a:ext>
          </a:extLst>
        </xdr:cNvPr>
        <xdr:cNvSpPr txBox="1"/>
      </xdr:nvSpPr>
      <xdr:spPr>
        <a:xfrm>
          <a:off x="1562744" y="508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6AEAE8AA-6A88-43E8-B049-12E6661CCCC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7568740F-F07B-4A66-A168-D4CC5BBD673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7E3A23F6-C879-4846-AEB6-D01E5BE98F5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CDF6C3F9-4B23-4FAF-84BA-815FB554311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538C29A6-BC6D-43B6-B15A-A1441212C37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8E3E2BE9-A864-4874-A886-8CD7E20C038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E0DD739B-20AC-43DC-AF00-58ADDBC73A1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95902493-07F4-4CA6-BAFC-DD690394DD9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8B19470C-B1C9-4696-A293-8E69F6910EE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B3063089-B737-49EE-A605-17BFAB9710D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29FF1EFE-7FC6-47F4-86EB-50348CAEBF4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F900EFE0-CC51-40E0-8618-878E274BDE0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23EDC8C8-33B2-41F3-A321-8E2A0F9DACC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は減少傾向にあるものの、経常経費が依然として類似団体を上回る状況が続いており、債務償還費率も類似団体内平均値と比べると高くなっている。また、次年度からは新庁舎及び認定こども園の建設にかかる地方債の償還が本格的に始まり、公債費の増が確実となるため、他の経常経費の精査を行いつつ、借入条件の見直しや地方債の新規発行を抑制することで公債費の急激な増加の抑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E761715-5532-419C-930E-30B76CDF9B0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5D3A712C-BBD2-48CE-97CE-6BDA9C71D91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ABC951F1-2F55-41BD-B820-1A61A5F11CD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FFB7ABE4-81B7-4E0E-99E0-6541DF830F7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8E13BCD1-9C73-44FC-AC48-C3F87BECDE3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5ECF89EA-3085-4D2B-B75F-F51A59CCABB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8655784E-584F-4181-9330-E1F97BF2BE3E}"/>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617A951C-AA05-4B6B-8B9E-E6CFE459FA0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D19321F8-9A54-4A52-AE28-FBF257513F4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42F40A41-E44C-429F-B8A9-7D9D2C7F996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9E6EAE77-C0BB-4EF2-87E2-5BF765186DB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338323B5-0CCD-4310-83CD-371E027BBAC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2BC868C-FA0D-492A-9A20-65885558984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A51F6607-79DC-46F6-9267-53F2941BF27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9286626A-AC07-487B-9923-927F6623D8A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2BFAC561-9F4C-441B-9764-F707E2B2DDE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A1082DF4-60B2-46E9-876B-AFC48B7EE83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7" name="直線コネクタ 136">
          <a:extLst>
            <a:ext uri="{FF2B5EF4-FFF2-40B4-BE49-F238E27FC236}">
              <a16:creationId xmlns:a16="http://schemas.microsoft.com/office/drawing/2014/main" id="{E69F2A27-AFCC-4689-A2AE-DE4AC1F3EFF6}"/>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8" name="債務償還比率最小値テキスト">
          <a:extLst>
            <a:ext uri="{FF2B5EF4-FFF2-40B4-BE49-F238E27FC236}">
              <a16:creationId xmlns:a16="http://schemas.microsoft.com/office/drawing/2014/main" id="{3B40202E-57D2-4C19-A0D0-3C9A0CC4EFD7}"/>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9" name="直線コネクタ 138">
          <a:extLst>
            <a:ext uri="{FF2B5EF4-FFF2-40B4-BE49-F238E27FC236}">
              <a16:creationId xmlns:a16="http://schemas.microsoft.com/office/drawing/2014/main" id="{67243223-8752-4FA0-86FD-E13AA438AB5D}"/>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5F0F4769-F9FF-4924-98E5-B1D8957A13B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4D0F95E9-D590-4772-BD59-1100E974D3B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42" name="債務償還比率平均値テキスト">
          <a:extLst>
            <a:ext uri="{FF2B5EF4-FFF2-40B4-BE49-F238E27FC236}">
              <a16:creationId xmlns:a16="http://schemas.microsoft.com/office/drawing/2014/main" id="{D3D2B228-6253-4CAA-B785-6B3565ADC061}"/>
            </a:ext>
          </a:extLst>
        </xdr:cNvPr>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3" name="フローチャート: 判断 142">
          <a:extLst>
            <a:ext uri="{FF2B5EF4-FFF2-40B4-BE49-F238E27FC236}">
              <a16:creationId xmlns:a16="http://schemas.microsoft.com/office/drawing/2014/main" id="{517BFB52-B424-4AE0-ACF4-C9D4DD7F759D}"/>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4" name="フローチャート: 判断 143">
          <a:extLst>
            <a:ext uri="{FF2B5EF4-FFF2-40B4-BE49-F238E27FC236}">
              <a16:creationId xmlns:a16="http://schemas.microsoft.com/office/drawing/2014/main" id="{4D9E840F-5D8C-43CF-BCF6-BBDEADA75AAB}"/>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5" name="フローチャート: 判断 144">
          <a:extLst>
            <a:ext uri="{FF2B5EF4-FFF2-40B4-BE49-F238E27FC236}">
              <a16:creationId xmlns:a16="http://schemas.microsoft.com/office/drawing/2014/main" id="{06463F0A-E5CD-4501-8A6C-B69BE1215E48}"/>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6" name="フローチャート: 判断 145">
          <a:extLst>
            <a:ext uri="{FF2B5EF4-FFF2-40B4-BE49-F238E27FC236}">
              <a16:creationId xmlns:a16="http://schemas.microsoft.com/office/drawing/2014/main" id="{4CA47EFC-8140-4BBF-B177-DE31A0069588}"/>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7" name="フローチャート: 判断 146">
          <a:extLst>
            <a:ext uri="{FF2B5EF4-FFF2-40B4-BE49-F238E27FC236}">
              <a16:creationId xmlns:a16="http://schemas.microsoft.com/office/drawing/2014/main" id="{5ACBE257-11E6-4C65-AB7C-147ECD7B22A4}"/>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72A3C0D-F4AF-42EF-B5F9-BBA7A51B2D9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540557F-E40A-4804-8138-0A929F5AB52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9DA702B-3049-4DC7-8198-4A364507080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EE323B6-7C60-454D-BCE5-759FCFB164B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A3EEE3C-7A65-4096-A20B-6389F473379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51048</xdr:rowOff>
    </xdr:from>
    <xdr:to>
      <xdr:col>76</xdr:col>
      <xdr:colOff>73025</xdr:colOff>
      <xdr:row>30</xdr:row>
      <xdr:rowOff>152648</xdr:rowOff>
    </xdr:to>
    <xdr:sp macro="" textlink="">
      <xdr:nvSpPr>
        <xdr:cNvPr id="153" name="楕円 152">
          <a:extLst>
            <a:ext uri="{FF2B5EF4-FFF2-40B4-BE49-F238E27FC236}">
              <a16:creationId xmlns:a16="http://schemas.microsoft.com/office/drawing/2014/main" id="{84300C8D-7666-40BF-A6C3-70FDEC3F48FC}"/>
            </a:ext>
          </a:extLst>
        </xdr:cNvPr>
        <xdr:cNvSpPr/>
      </xdr:nvSpPr>
      <xdr:spPr>
        <a:xfrm>
          <a:off x="14744700" y="59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29475</xdr:rowOff>
    </xdr:from>
    <xdr:ext cx="469744" cy="259045"/>
    <xdr:sp macro="" textlink="">
      <xdr:nvSpPr>
        <xdr:cNvPr id="154" name="債務償還比率該当値テキスト">
          <a:extLst>
            <a:ext uri="{FF2B5EF4-FFF2-40B4-BE49-F238E27FC236}">
              <a16:creationId xmlns:a16="http://schemas.microsoft.com/office/drawing/2014/main" id="{D2127863-5946-4118-BEC8-00E4D1AFFDF4}"/>
            </a:ext>
          </a:extLst>
        </xdr:cNvPr>
        <xdr:cNvSpPr txBox="1"/>
      </xdr:nvSpPr>
      <xdr:spPr>
        <a:xfrm>
          <a:off x="14846300" y="594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153410</xdr:rowOff>
    </xdr:from>
    <xdr:to>
      <xdr:col>72</xdr:col>
      <xdr:colOff>123825</xdr:colOff>
      <xdr:row>30</xdr:row>
      <xdr:rowOff>83560</xdr:rowOff>
    </xdr:to>
    <xdr:sp macro="" textlink="">
      <xdr:nvSpPr>
        <xdr:cNvPr id="155" name="楕円 154">
          <a:extLst>
            <a:ext uri="{FF2B5EF4-FFF2-40B4-BE49-F238E27FC236}">
              <a16:creationId xmlns:a16="http://schemas.microsoft.com/office/drawing/2014/main" id="{5EBABDAD-7606-4E85-AF35-28B15B29F20C}"/>
            </a:ext>
          </a:extLst>
        </xdr:cNvPr>
        <xdr:cNvSpPr/>
      </xdr:nvSpPr>
      <xdr:spPr>
        <a:xfrm>
          <a:off x="14033500" y="589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32760</xdr:rowOff>
    </xdr:from>
    <xdr:to>
      <xdr:col>76</xdr:col>
      <xdr:colOff>22225</xdr:colOff>
      <xdr:row>30</xdr:row>
      <xdr:rowOff>101848</xdr:rowOff>
    </xdr:to>
    <xdr:cxnSp macro="">
      <xdr:nvCxnSpPr>
        <xdr:cNvPr id="156" name="直線コネクタ 155">
          <a:extLst>
            <a:ext uri="{FF2B5EF4-FFF2-40B4-BE49-F238E27FC236}">
              <a16:creationId xmlns:a16="http://schemas.microsoft.com/office/drawing/2014/main" id="{91EAAB9F-4574-444B-8188-CAD8870B788E}"/>
            </a:ext>
          </a:extLst>
        </xdr:cNvPr>
        <xdr:cNvCxnSpPr/>
      </xdr:nvCxnSpPr>
      <xdr:spPr>
        <a:xfrm>
          <a:off x="14084300" y="5947785"/>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57936</xdr:rowOff>
    </xdr:from>
    <xdr:to>
      <xdr:col>68</xdr:col>
      <xdr:colOff>123825</xdr:colOff>
      <xdr:row>30</xdr:row>
      <xdr:rowOff>159536</xdr:rowOff>
    </xdr:to>
    <xdr:sp macro="" textlink="">
      <xdr:nvSpPr>
        <xdr:cNvPr id="157" name="楕円 156">
          <a:extLst>
            <a:ext uri="{FF2B5EF4-FFF2-40B4-BE49-F238E27FC236}">
              <a16:creationId xmlns:a16="http://schemas.microsoft.com/office/drawing/2014/main" id="{68851E63-EA6E-4E9C-9091-22522E1E5988}"/>
            </a:ext>
          </a:extLst>
        </xdr:cNvPr>
        <xdr:cNvSpPr/>
      </xdr:nvSpPr>
      <xdr:spPr>
        <a:xfrm>
          <a:off x="13271500" y="59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32760</xdr:rowOff>
    </xdr:from>
    <xdr:to>
      <xdr:col>72</xdr:col>
      <xdr:colOff>73025</xdr:colOff>
      <xdr:row>30</xdr:row>
      <xdr:rowOff>108736</xdr:rowOff>
    </xdr:to>
    <xdr:cxnSp macro="">
      <xdr:nvCxnSpPr>
        <xdr:cNvPr id="158" name="直線コネクタ 157">
          <a:extLst>
            <a:ext uri="{FF2B5EF4-FFF2-40B4-BE49-F238E27FC236}">
              <a16:creationId xmlns:a16="http://schemas.microsoft.com/office/drawing/2014/main" id="{8A2AA374-55E1-43B1-9404-0BF5B8133661}"/>
            </a:ext>
          </a:extLst>
        </xdr:cNvPr>
        <xdr:cNvCxnSpPr/>
      </xdr:nvCxnSpPr>
      <xdr:spPr>
        <a:xfrm flipV="1">
          <a:off x="13322300" y="5947785"/>
          <a:ext cx="762000" cy="7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51598</xdr:rowOff>
    </xdr:from>
    <xdr:to>
      <xdr:col>64</xdr:col>
      <xdr:colOff>123825</xdr:colOff>
      <xdr:row>31</xdr:row>
      <xdr:rowOff>153198</xdr:rowOff>
    </xdr:to>
    <xdr:sp macro="" textlink="">
      <xdr:nvSpPr>
        <xdr:cNvPr id="159" name="楕円 158">
          <a:extLst>
            <a:ext uri="{FF2B5EF4-FFF2-40B4-BE49-F238E27FC236}">
              <a16:creationId xmlns:a16="http://schemas.microsoft.com/office/drawing/2014/main" id="{126E2BB5-27ED-4B20-B64B-DA4756FCCB21}"/>
            </a:ext>
          </a:extLst>
        </xdr:cNvPr>
        <xdr:cNvSpPr/>
      </xdr:nvSpPr>
      <xdr:spPr>
        <a:xfrm>
          <a:off x="12509500" y="61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108736</xdr:rowOff>
    </xdr:from>
    <xdr:to>
      <xdr:col>68</xdr:col>
      <xdr:colOff>73025</xdr:colOff>
      <xdr:row>31</xdr:row>
      <xdr:rowOff>102398</xdr:rowOff>
    </xdr:to>
    <xdr:cxnSp macro="">
      <xdr:nvCxnSpPr>
        <xdr:cNvPr id="160" name="直線コネクタ 159">
          <a:extLst>
            <a:ext uri="{FF2B5EF4-FFF2-40B4-BE49-F238E27FC236}">
              <a16:creationId xmlns:a16="http://schemas.microsoft.com/office/drawing/2014/main" id="{B305B52D-F9FC-4ADF-AFDF-0BE90AAE7DD0}"/>
            </a:ext>
          </a:extLst>
        </xdr:cNvPr>
        <xdr:cNvCxnSpPr/>
      </xdr:nvCxnSpPr>
      <xdr:spPr>
        <a:xfrm flipV="1">
          <a:off x="12560300" y="6023761"/>
          <a:ext cx="762000" cy="16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96901</xdr:rowOff>
    </xdr:from>
    <xdr:to>
      <xdr:col>60</xdr:col>
      <xdr:colOff>123825</xdr:colOff>
      <xdr:row>31</xdr:row>
      <xdr:rowOff>27051</xdr:rowOff>
    </xdr:to>
    <xdr:sp macro="" textlink="">
      <xdr:nvSpPr>
        <xdr:cNvPr id="161" name="楕円 160">
          <a:extLst>
            <a:ext uri="{FF2B5EF4-FFF2-40B4-BE49-F238E27FC236}">
              <a16:creationId xmlns:a16="http://schemas.microsoft.com/office/drawing/2014/main" id="{F95A4617-AB2E-42B7-820D-F15667E95EDD}"/>
            </a:ext>
          </a:extLst>
        </xdr:cNvPr>
        <xdr:cNvSpPr/>
      </xdr:nvSpPr>
      <xdr:spPr>
        <a:xfrm>
          <a:off x="11747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147701</xdr:rowOff>
    </xdr:from>
    <xdr:to>
      <xdr:col>64</xdr:col>
      <xdr:colOff>73025</xdr:colOff>
      <xdr:row>31</xdr:row>
      <xdr:rowOff>102398</xdr:rowOff>
    </xdr:to>
    <xdr:cxnSp macro="">
      <xdr:nvCxnSpPr>
        <xdr:cNvPr id="162" name="直線コネクタ 161">
          <a:extLst>
            <a:ext uri="{FF2B5EF4-FFF2-40B4-BE49-F238E27FC236}">
              <a16:creationId xmlns:a16="http://schemas.microsoft.com/office/drawing/2014/main" id="{E1750348-9A02-4CB7-A574-F8605A33AE3F}"/>
            </a:ext>
          </a:extLst>
        </xdr:cNvPr>
        <xdr:cNvCxnSpPr/>
      </xdr:nvCxnSpPr>
      <xdr:spPr>
        <a:xfrm>
          <a:off x="11798300" y="6062726"/>
          <a:ext cx="762000" cy="1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63" name="n_1aveValue債務償還比率">
          <a:extLst>
            <a:ext uri="{FF2B5EF4-FFF2-40B4-BE49-F238E27FC236}">
              <a16:creationId xmlns:a16="http://schemas.microsoft.com/office/drawing/2014/main" id="{8DD4C68C-EF2D-452F-91F5-FB0D62863895}"/>
            </a:ext>
          </a:extLst>
        </xdr:cNvPr>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64" name="n_2aveValue債務償還比率">
          <a:extLst>
            <a:ext uri="{FF2B5EF4-FFF2-40B4-BE49-F238E27FC236}">
              <a16:creationId xmlns:a16="http://schemas.microsoft.com/office/drawing/2014/main" id="{F9F6DA65-3A48-44C6-BCE9-CD7485906DCB}"/>
            </a:ext>
          </a:extLst>
        </xdr:cNvPr>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65" name="n_3aveValue債務償還比率">
          <a:extLst>
            <a:ext uri="{FF2B5EF4-FFF2-40B4-BE49-F238E27FC236}">
              <a16:creationId xmlns:a16="http://schemas.microsoft.com/office/drawing/2014/main" id="{6EAC5162-BC36-4A80-8188-300ED1502AE2}"/>
            </a:ext>
          </a:extLst>
        </xdr:cNvPr>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6" name="n_4aveValue債務償還比率">
          <a:extLst>
            <a:ext uri="{FF2B5EF4-FFF2-40B4-BE49-F238E27FC236}">
              <a16:creationId xmlns:a16="http://schemas.microsoft.com/office/drawing/2014/main" id="{CC6D5284-DD50-4CF1-A7C5-DB1B2F52F0DB}"/>
            </a:ext>
          </a:extLst>
        </xdr:cNvPr>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74687</xdr:rowOff>
    </xdr:from>
    <xdr:ext cx="469744" cy="259045"/>
    <xdr:sp macro="" textlink="">
      <xdr:nvSpPr>
        <xdr:cNvPr id="167" name="n_1mainValue債務償還比率">
          <a:extLst>
            <a:ext uri="{FF2B5EF4-FFF2-40B4-BE49-F238E27FC236}">
              <a16:creationId xmlns:a16="http://schemas.microsoft.com/office/drawing/2014/main" id="{112DD539-E441-435B-A361-4FAFA4B1C0FF}"/>
            </a:ext>
          </a:extLst>
        </xdr:cNvPr>
        <xdr:cNvSpPr txBox="1"/>
      </xdr:nvSpPr>
      <xdr:spPr>
        <a:xfrm>
          <a:off x="13836727" y="598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150663</xdr:rowOff>
    </xdr:from>
    <xdr:ext cx="469744" cy="259045"/>
    <xdr:sp macro="" textlink="">
      <xdr:nvSpPr>
        <xdr:cNvPr id="168" name="n_2mainValue債務償還比率">
          <a:extLst>
            <a:ext uri="{FF2B5EF4-FFF2-40B4-BE49-F238E27FC236}">
              <a16:creationId xmlns:a16="http://schemas.microsoft.com/office/drawing/2014/main" id="{1C0B95D3-634B-4F80-9D55-BF56065623D7}"/>
            </a:ext>
          </a:extLst>
        </xdr:cNvPr>
        <xdr:cNvSpPr txBox="1"/>
      </xdr:nvSpPr>
      <xdr:spPr>
        <a:xfrm>
          <a:off x="13087427" y="606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144325</xdr:rowOff>
    </xdr:from>
    <xdr:ext cx="469744" cy="259045"/>
    <xdr:sp macro="" textlink="">
      <xdr:nvSpPr>
        <xdr:cNvPr id="169" name="n_3mainValue債務償還比率">
          <a:extLst>
            <a:ext uri="{FF2B5EF4-FFF2-40B4-BE49-F238E27FC236}">
              <a16:creationId xmlns:a16="http://schemas.microsoft.com/office/drawing/2014/main" id="{98AF49CF-BE85-4AD0-8E82-B1A5345FF226}"/>
            </a:ext>
          </a:extLst>
        </xdr:cNvPr>
        <xdr:cNvSpPr txBox="1"/>
      </xdr:nvSpPr>
      <xdr:spPr>
        <a:xfrm>
          <a:off x="12325427" y="623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18178</xdr:rowOff>
    </xdr:from>
    <xdr:ext cx="469744" cy="259045"/>
    <xdr:sp macro="" textlink="">
      <xdr:nvSpPr>
        <xdr:cNvPr id="170" name="n_4mainValue債務償還比率">
          <a:extLst>
            <a:ext uri="{FF2B5EF4-FFF2-40B4-BE49-F238E27FC236}">
              <a16:creationId xmlns:a16="http://schemas.microsoft.com/office/drawing/2014/main" id="{8070CEFE-E1BD-445B-9275-F52F578D015F}"/>
            </a:ext>
          </a:extLst>
        </xdr:cNvPr>
        <xdr:cNvSpPr txBox="1"/>
      </xdr:nvSpPr>
      <xdr:spPr>
        <a:xfrm>
          <a:off x="11563427" y="61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E8A53389-EE88-4738-AF6E-EF4676984D9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419B95A7-D3A2-4FCD-9E31-E07FDB068FD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6A871656-D758-4DA3-ACC6-2D36DCD6970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CC825DAC-6C76-4579-890C-AB5A7C00AB4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2E58D688-32C2-4E06-94CB-563108B2F12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C1454D07-10F9-4CF0-83F8-2E7F1EC8D9C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823E00-A232-491E-8947-D1D2D4DD328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77B4A7C-82F9-4055-BE2A-3159D5B6746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402198C-D2B5-4F99-8DE9-738B5369A1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70869B7-6AA2-4772-9337-3D37373A5FE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5215D20-BCE8-41A6-BF05-E206ED3ECF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17564C6-9646-4B2D-B3EE-16524F46695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57059B-1917-49DF-BCD1-EC6F613B64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3E2F655-0F4E-4ACF-9B01-5F236AB2C0D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5E7F705-40D8-4857-9B58-6F6584FEBF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945BE9-F83F-4658-AD7B-4B6AE31EE7D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68,874
67,436
25.33
25,921,934
25,491,793
191,087
14,913,810
19,639,087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16C245-FFBC-4482-99B5-56BC7208739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840EA3-26E1-4459-98B3-A5DB5B7153A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FF45CFB-E2C6-45E4-81E8-20CA02A9537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8CD1943-918B-4699-B4A3-8CFA1040FD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88E80FE-DA1D-4AD8-A08E-A925EDBCE0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3CDD9C0-5E91-4AF8-84C9-05A10ADC1E9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9066EE7-D942-4C9B-92AF-53318C0069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BA888B-1B15-4E91-99DF-E64F5D0464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352BE68-B722-41F2-9A6A-2752BDE663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58C8FB2-2057-48F9-AFCE-4E1F521805A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BB925CD-6B29-476D-BC03-6C487381BA2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B1EBE9-CB78-4871-AA96-B2F23E8ABE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271A37-B0DE-476A-876A-9827E624700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090EC5-F05E-4B76-8E32-8C3D7568905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B94407-6970-44C9-B158-D7C2F7D9435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4B0C751-9127-4CEF-86B1-ABFC7662E04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A78B0C-0096-4C60-8656-E5B64C18E1F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9943A5-E7E7-4B04-8E27-083C0D6BB7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C791765-4E49-4369-86D2-579579EF98C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24C2672-F33C-4BA4-A639-57780192BC9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D448AA5-6418-47EF-836F-8637BA846B1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8DC56B8-132F-4703-96CA-860DE8ACAC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D1FB39-4C65-42F1-AADC-29FD858773C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8070B20-CAD2-4AF5-9512-8B18E1B68CC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57B0964-1628-412D-A13B-A7A6759EA34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FAB9B8-42B3-4A88-A0F8-28EEE0B091F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0DE1FB0-1F7B-4291-84EC-BBA0F31DAAF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F2CDB9D-D123-47DA-9030-20B617CBE7E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901229F-4DC0-4AEA-82DA-31DE5C698C9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8E56390-1FB1-49DB-821B-1043B934A38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2F9EC5D-AD5A-4B72-AA09-7CEC5A53B83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5FB9530-9AC2-498B-9A50-D6441CE7C8B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B4D48C9-5734-490E-B6D9-365CCD511FC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75A44470-6CD1-43AA-816A-84F98BEEAF7B}"/>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E206D293-1F5F-4508-9650-753048CDB077}"/>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B72FB934-AB7F-4EC5-A721-F2BDEB518C2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14D51231-AD59-4E86-8251-5D6F6FAE4D2E}"/>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8039BF6-2A0B-4A76-A0C7-7493F2731FC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C16463C-72E6-4FD9-BD24-FE6D8558D08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6D62070-7886-46E9-80A5-8109CC372B0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EF303A4-AD89-4ABB-816E-9C36084AC73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9DEC0E9D-214A-4CF9-9970-8FFAD3C9CC8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A534C9F-21AF-410A-AFDC-50DBE4FC32E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45A54CF5-C1BE-41D6-8AD3-1B342F02BBB1}"/>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3B1D587F-9B6C-4249-B464-9D31AF70C70A}"/>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7B0C3B70-EDB2-48A6-B142-D20FD91C156B}"/>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27209EF1-ECE1-4BE2-8CA5-C56807C5C787}"/>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A6C5A991-882C-41C9-93EC-EB2F3969B32F}"/>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a:extLst>
            <a:ext uri="{FF2B5EF4-FFF2-40B4-BE49-F238E27FC236}">
              <a16:creationId xmlns:a16="http://schemas.microsoft.com/office/drawing/2014/main" id="{94F90432-6078-4DC1-A42A-2FEC460960D5}"/>
            </a:ext>
          </a:extLst>
        </xdr:cNvPr>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6E059D46-F37A-47D7-A5D1-A6D63119877E}"/>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0F4E38D2-F279-4527-B897-FA8FDD406879}"/>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8E754DC6-DB34-4558-83D0-870E8BB4065B}"/>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D924E0F3-A74D-41BE-86BF-D6E7F994F6F1}"/>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CAE51849-1E5F-48FA-82B2-28FD28F3AC1B}"/>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E8B5E65-379A-43F8-BDB5-04CCEF4B17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05FAFB0-3DC2-4E4D-94C5-F87BD53EA28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D51C37D-F986-424F-9264-4CDFD951018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C3FEBAC-E573-4450-ADD3-99BEA39070F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23C984E-381B-4914-A668-095E724AD85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71" name="楕円 70">
          <a:extLst>
            <a:ext uri="{FF2B5EF4-FFF2-40B4-BE49-F238E27FC236}">
              <a16:creationId xmlns:a16="http://schemas.microsoft.com/office/drawing/2014/main" id="{E32A565D-9C1C-432A-B048-F5098543E468}"/>
            </a:ext>
          </a:extLst>
        </xdr:cNvPr>
        <xdr:cNvSpPr/>
      </xdr:nvSpPr>
      <xdr:spPr>
        <a:xfrm>
          <a:off x="45847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76979</xdr:rowOff>
    </xdr:from>
    <xdr:ext cx="405111" cy="259045"/>
    <xdr:sp macro="" textlink="">
      <xdr:nvSpPr>
        <xdr:cNvPr id="72" name="【道路】&#10;有形固定資産減価償却率該当値テキスト">
          <a:extLst>
            <a:ext uri="{FF2B5EF4-FFF2-40B4-BE49-F238E27FC236}">
              <a16:creationId xmlns:a16="http://schemas.microsoft.com/office/drawing/2014/main" id="{24DE3464-D745-4478-A9DA-F9C5D6A37CCC}"/>
            </a:ext>
          </a:extLst>
        </xdr:cNvPr>
        <xdr:cNvSpPr txBox="1"/>
      </xdr:nvSpPr>
      <xdr:spPr>
        <a:xfrm>
          <a:off x="4673600" y="624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66548</xdr:rowOff>
    </xdr:from>
    <xdr:to>
      <xdr:col>20</xdr:col>
      <xdr:colOff>38100</xdr:colOff>
      <xdr:row>36</xdr:row>
      <xdr:rowOff>168148</xdr:rowOff>
    </xdr:to>
    <xdr:sp macro="" textlink="">
      <xdr:nvSpPr>
        <xdr:cNvPr id="73" name="楕円 72">
          <a:extLst>
            <a:ext uri="{FF2B5EF4-FFF2-40B4-BE49-F238E27FC236}">
              <a16:creationId xmlns:a16="http://schemas.microsoft.com/office/drawing/2014/main" id="{A2980E86-2EAB-469A-81E1-F738282B0A60}"/>
            </a:ext>
          </a:extLst>
        </xdr:cNvPr>
        <xdr:cNvSpPr/>
      </xdr:nvSpPr>
      <xdr:spPr>
        <a:xfrm>
          <a:off x="3746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117348</xdr:rowOff>
    </xdr:from>
    <xdr:to>
      <xdr:col>24</xdr:col>
      <xdr:colOff>63500</xdr:colOff>
      <xdr:row>36</xdr:row>
      <xdr:rowOff>149352</xdr:rowOff>
    </xdr:to>
    <xdr:cxnSp macro="">
      <xdr:nvCxnSpPr>
        <xdr:cNvPr id="74" name="直線コネクタ 73">
          <a:extLst>
            <a:ext uri="{FF2B5EF4-FFF2-40B4-BE49-F238E27FC236}">
              <a16:creationId xmlns:a16="http://schemas.microsoft.com/office/drawing/2014/main" id="{736DD732-F7A7-4984-9200-2659510948FF}"/>
            </a:ext>
          </a:extLst>
        </xdr:cNvPr>
        <xdr:cNvCxnSpPr/>
      </xdr:nvCxnSpPr>
      <xdr:spPr>
        <a:xfrm>
          <a:off x="3797300" y="62895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xdr:rowOff>
    </xdr:from>
    <xdr:to>
      <xdr:col>15</xdr:col>
      <xdr:colOff>101600</xdr:colOff>
      <xdr:row>36</xdr:row>
      <xdr:rowOff>104140</xdr:rowOff>
    </xdr:to>
    <xdr:sp macro="" textlink="">
      <xdr:nvSpPr>
        <xdr:cNvPr id="75" name="楕円 74">
          <a:extLst>
            <a:ext uri="{FF2B5EF4-FFF2-40B4-BE49-F238E27FC236}">
              <a16:creationId xmlns:a16="http://schemas.microsoft.com/office/drawing/2014/main" id="{8E016530-DA20-425E-A24C-764A4F5C68DB}"/>
            </a:ext>
          </a:extLst>
        </xdr:cNvPr>
        <xdr:cNvSpPr/>
      </xdr:nvSpPr>
      <xdr:spPr>
        <a:xfrm>
          <a:off x="2857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117348</xdr:rowOff>
    </xdr:to>
    <xdr:cxnSp macro="">
      <xdr:nvCxnSpPr>
        <xdr:cNvPr id="76" name="直線コネクタ 75">
          <a:extLst>
            <a:ext uri="{FF2B5EF4-FFF2-40B4-BE49-F238E27FC236}">
              <a16:creationId xmlns:a16="http://schemas.microsoft.com/office/drawing/2014/main" id="{7FED9825-DBE9-4560-B923-12A960CA17D5}"/>
            </a:ext>
          </a:extLst>
        </xdr:cNvPr>
        <xdr:cNvCxnSpPr/>
      </xdr:nvCxnSpPr>
      <xdr:spPr>
        <a:xfrm>
          <a:off x="2908300" y="62255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153416</xdr:rowOff>
    </xdr:from>
    <xdr:to>
      <xdr:col>10</xdr:col>
      <xdr:colOff>165100</xdr:colOff>
      <xdr:row>36</xdr:row>
      <xdr:rowOff>83566</xdr:rowOff>
    </xdr:to>
    <xdr:sp macro="" textlink="">
      <xdr:nvSpPr>
        <xdr:cNvPr id="77" name="楕円 76">
          <a:extLst>
            <a:ext uri="{FF2B5EF4-FFF2-40B4-BE49-F238E27FC236}">
              <a16:creationId xmlns:a16="http://schemas.microsoft.com/office/drawing/2014/main" id="{800D7CEF-D027-4A19-B966-DD0B475051EA}"/>
            </a:ext>
          </a:extLst>
        </xdr:cNvPr>
        <xdr:cNvSpPr/>
      </xdr:nvSpPr>
      <xdr:spPr>
        <a:xfrm>
          <a:off x="19685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32766</xdr:rowOff>
    </xdr:from>
    <xdr:to>
      <xdr:col>15</xdr:col>
      <xdr:colOff>50800</xdr:colOff>
      <xdr:row>36</xdr:row>
      <xdr:rowOff>53340</xdr:rowOff>
    </xdr:to>
    <xdr:cxnSp macro="">
      <xdr:nvCxnSpPr>
        <xdr:cNvPr id="78" name="直線コネクタ 77">
          <a:extLst>
            <a:ext uri="{FF2B5EF4-FFF2-40B4-BE49-F238E27FC236}">
              <a16:creationId xmlns:a16="http://schemas.microsoft.com/office/drawing/2014/main" id="{8F3BB51C-3711-4E21-A5D4-5FD3AAEBCB69}"/>
            </a:ext>
          </a:extLst>
        </xdr:cNvPr>
        <xdr:cNvCxnSpPr/>
      </xdr:nvCxnSpPr>
      <xdr:spPr>
        <a:xfrm>
          <a:off x="2019300" y="620496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84836</xdr:rowOff>
    </xdr:from>
    <xdr:to>
      <xdr:col>6</xdr:col>
      <xdr:colOff>38100</xdr:colOff>
      <xdr:row>37</xdr:row>
      <xdr:rowOff>14986</xdr:rowOff>
    </xdr:to>
    <xdr:sp macro="" textlink="">
      <xdr:nvSpPr>
        <xdr:cNvPr id="79" name="楕円 78">
          <a:extLst>
            <a:ext uri="{FF2B5EF4-FFF2-40B4-BE49-F238E27FC236}">
              <a16:creationId xmlns:a16="http://schemas.microsoft.com/office/drawing/2014/main" id="{2C7E8159-A5AC-4EE7-A86E-EFE15FFB6BBB}"/>
            </a:ext>
          </a:extLst>
        </xdr:cNvPr>
        <xdr:cNvSpPr/>
      </xdr:nvSpPr>
      <xdr:spPr>
        <a:xfrm>
          <a:off x="1079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32766</xdr:rowOff>
    </xdr:from>
    <xdr:to>
      <xdr:col>10</xdr:col>
      <xdr:colOff>114300</xdr:colOff>
      <xdr:row>36</xdr:row>
      <xdr:rowOff>135636</xdr:rowOff>
    </xdr:to>
    <xdr:cxnSp macro="">
      <xdr:nvCxnSpPr>
        <xdr:cNvPr id="80" name="直線コネクタ 79">
          <a:extLst>
            <a:ext uri="{FF2B5EF4-FFF2-40B4-BE49-F238E27FC236}">
              <a16:creationId xmlns:a16="http://schemas.microsoft.com/office/drawing/2014/main" id="{5129EE8C-802B-45A4-B7F1-15A8CB4B2EC0}"/>
            </a:ext>
          </a:extLst>
        </xdr:cNvPr>
        <xdr:cNvCxnSpPr/>
      </xdr:nvCxnSpPr>
      <xdr:spPr>
        <a:xfrm flipV="1">
          <a:off x="1130300" y="620496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a:extLst>
            <a:ext uri="{FF2B5EF4-FFF2-40B4-BE49-F238E27FC236}">
              <a16:creationId xmlns:a16="http://schemas.microsoft.com/office/drawing/2014/main" id="{9BF869E9-E797-45D7-87FA-FC7A7B3012EC}"/>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a:extLst>
            <a:ext uri="{FF2B5EF4-FFF2-40B4-BE49-F238E27FC236}">
              <a16:creationId xmlns:a16="http://schemas.microsoft.com/office/drawing/2014/main" id="{0C21B5D5-F8B8-4E7D-9AFE-60E532885952}"/>
            </a:ext>
          </a:extLst>
        </xdr:cNvPr>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a:extLst>
            <a:ext uri="{FF2B5EF4-FFF2-40B4-BE49-F238E27FC236}">
              <a16:creationId xmlns:a16="http://schemas.microsoft.com/office/drawing/2014/main" id="{7A3CF9DA-4EF7-4301-9795-0372FCE0A760}"/>
            </a:ext>
          </a:extLst>
        </xdr:cNvPr>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8D64F04A-6EF5-4835-80EB-2D1B014920D7}"/>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159275</xdr:rowOff>
    </xdr:from>
    <xdr:ext cx="405111" cy="259045"/>
    <xdr:sp macro="" textlink="">
      <xdr:nvSpPr>
        <xdr:cNvPr id="85" name="n_1mainValue【道路】&#10;有形固定資産減価償却率">
          <a:extLst>
            <a:ext uri="{FF2B5EF4-FFF2-40B4-BE49-F238E27FC236}">
              <a16:creationId xmlns:a16="http://schemas.microsoft.com/office/drawing/2014/main" id="{9D3EA39B-33AF-4AB8-946F-2BB267CA5A54}"/>
            </a:ext>
          </a:extLst>
        </xdr:cNvPr>
        <xdr:cNvSpPr txBox="1"/>
      </xdr:nvSpPr>
      <xdr:spPr>
        <a:xfrm>
          <a:off x="3582044"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95267</xdr:rowOff>
    </xdr:from>
    <xdr:ext cx="405111" cy="259045"/>
    <xdr:sp macro="" textlink="">
      <xdr:nvSpPr>
        <xdr:cNvPr id="86" name="n_2mainValue【道路】&#10;有形固定資産減価償却率">
          <a:extLst>
            <a:ext uri="{FF2B5EF4-FFF2-40B4-BE49-F238E27FC236}">
              <a16:creationId xmlns:a16="http://schemas.microsoft.com/office/drawing/2014/main" id="{7B82C959-E0D7-4A5D-80D5-8588B6559F0A}"/>
            </a:ext>
          </a:extLst>
        </xdr:cNvPr>
        <xdr:cNvSpPr txBox="1"/>
      </xdr:nvSpPr>
      <xdr:spPr>
        <a:xfrm>
          <a:off x="2705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74693</xdr:rowOff>
    </xdr:from>
    <xdr:ext cx="405111" cy="259045"/>
    <xdr:sp macro="" textlink="">
      <xdr:nvSpPr>
        <xdr:cNvPr id="87" name="n_3mainValue【道路】&#10;有形固定資産減価償却率">
          <a:extLst>
            <a:ext uri="{FF2B5EF4-FFF2-40B4-BE49-F238E27FC236}">
              <a16:creationId xmlns:a16="http://schemas.microsoft.com/office/drawing/2014/main" id="{3712A97E-29D5-4BAA-A85D-0657DA709855}"/>
            </a:ext>
          </a:extLst>
        </xdr:cNvPr>
        <xdr:cNvSpPr txBox="1"/>
      </xdr:nvSpPr>
      <xdr:spPr>
        <a:xfrm>
          <a:off x="1816744" y="6246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6113</xdr:rowOff>
    </xdr:from>
    <xdr:ext cx="405111" cy="259045"/>
    <xdr:sp macro="" textlink="">
      <xdr:nvSpPr>
        <xdr:cNvPr id="88" name="n_4mainValue【道路】&#10;有形固定資産減価償却率">
          <a:extLst>
            <a:ext uri="{FF2B5EF4-FFF2-40B4-BE49-F238E27FC236}">
              <a16:creationId xmlns:a16="http://schemas.microsoft.com/office/drawing/2014/main" id="{4DBE9331-B908-47C8-B0E0-AE12CC346625}"/>
            </a:ext>
          </a:extLst>
        </xdr:cNvPr>
        <xdr:cNvSpPr txBox="1"/>
      </xdr:nvSpPr>
      <xdr:spPr>
        <a:xfrm>
          <a:off x="927744" y="63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966CBCD7-791A-4AC2-85EB-521EAB96500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8099470-5E57-4D88-B85C-62A1B0FF404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90E4993-613C-4128-B4EE-1B5092185CA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4F6B3F2-ADB1-471B-99CC-F0FF38D3341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182EA02-C110-4DCD-80E3-01CBE3168A6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CC1FDD2-4E9A-4900-9297-7EA48F24169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E9024AC-9FFF-4FDF-86F5-BA9E87D0A81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DDA1D84-A87B-4BD4-9095-2668391A4F3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E34E2B9-6E0F-4FCB-8A37-01B862510F4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3E97199-AC3C-4467-B97B-60473023C2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DBE3078-98FF-4DA7-8287-36C2521EE17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E4C2D51-2971-4BF4-A3A9-D9E926C0B0D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500C783-D37C-41B1-B2DA-48CD8A73FA8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D9DA81F-185A-42E0-BA2D-09960A42122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BE349403-5BC7-4596-B505-3615C71DC05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9E6CDD5F-1BE4-4BA8-8982-5A5F25F49FB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64EF4659-D0A8-47F9-8095-8DA2F250ECA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4D53AC0E-E609-495D-9CB5-C9A854E1ABD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D41DCB2-A612-43A4-89B2-92D1ACBA7CE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121956C0-342A-49A0-BAA0-13328208E6E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D12CF7B-9EA6-46CA-B534-4A28093AC25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26E7CEB7-7CDA-4AE3-92A5-F087C1C7BF2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7A3B7D6A-E4BA-44BA-B67E-CA75557A930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a:extLst>
            <a:ext uri="{FF2B5EF4-FFF2-40B4-BE49-F238E27FC236}">
              <a16:creationId xmlns:a16="http://schemas.microsoft.com/office/drawing/2014/main" id="{971E7845-2D2E-458F-BE1A-D48833E34E12}"/>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a:extLst>
            <a:ext uri="{FF2B5EF4-FFF2-40B4-BE49-F238E27FC236}">
              <a16:creationId xmlns:a16="http://schemas.microsoft.com/office/drawing/2014/main" id="{F34AC46F-BA02-4648-8B73-0324B896299C}"/>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a:extLst>
            <a:ext uri="{FF2B5EF4-FFF2-40B4-BE49-F238E27FC236}">
              <a16:creationId xmlns:a16="http://schemas.microsoft.com/office/drawing/2014/main" id="{934E3CFD-B506-4BB4-963C-C0F819E826E4}"/>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a:extLst>
            <a:ext uri="{FF2B5EF4-FFF2-40B4-BE49-F238E27FC236}">
              <a16:creationId xmlns:a16="http://schemas.microsoft.com/office/drawing/2014/main" id="{BD18C6E9-F4C3-4B50-8C52-42686977B36F}"/>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a:extLst>
            <a:ext uri="{FF2B5EF4-FFF2-40B4-BE49-F238E27FC236}">
              <a16:creationId xmlns:a16="http://schemas.microsoft.com/office/drawing/2014/main" id="{58FC1C5C-C53C-416B-A484-8C82634EB385}"/>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a:extLst>
            <a:ext uri="{FF2B5EF4-FFF2-40B4-BE49-F238E27FC236}">
              <a16:creationId xmlns:a16="http://schemas.microsoft.com/office/drawing/2014/main" id="{098D94F4-B19D-4EEB-949A-C18C3A7742AB}"/>
            </a:ext>
          </a:extLst>
        </xdr:cNvPr>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a:extLst>
            <a:ext uri="{FF2B5EF4-FFF2-40B4-BE49-F238E27FC236}">
              <a16:creationId xmlns:a16="http://schemas.microsoft.com/office/drawing/2014/main" id="{A14933E7-44C2-43D5-ADE2-05E036359CC6}"/>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a:extLst>
            <a:ext uri="{FF2B5EF4-FFF2-40B4-BE49-F238E27FC236}">
              <a16:creationId xmlns:a16="http://schemas.microsoft.com/office/drawing/2014/main" id="{F41EC92B-0801-4A76-8ADE-8A9AC5148DAD}"/>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a:extLst>
            <a:ext uri="{FF2B5EF4-FFF2-40B4-BE49-F238E27FC236}">
              <a16:creationId xmlns:a16="http://schemas.microsoft.com/office/drawing/2014/main" id="{E0432751-EEBD-4482-81D2-AD343816EBA6}"/>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a:extLst>
            <a:ext uri="{FF2B5EF4-FFF2-40B4-BE49-F238E27FC236}">
              <a16:creationId xmlns:a16="http://schemas.microsoft.com/office/drawing/2014/main" id="{DBEE9667-42C9-40C6-A1F8-7F187A1DB41E}"/>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a:extLst>
            <a:ext uri="{FF2B5EF4-FFF2-40B4-BE49-F238E27FC236}">
              <a16:creationId xmlns:a16="http://schemas.microsoft.com/office/drawing/2014/main" id="{FCE0028A-3396-4583-B4A6-808940F6185F}"/>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E88FCBF-37B0-49ED-8066-CED0A092B4A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9F6F9E5-166B-4A22-A02F-5722C85A9E4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CF9CF22-2CFE-4EBC-B32B-ED0466B33B3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910C953-174B-4C20-B3C5-A7CC03637BA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2058B7F-8D27-4F16-9FEE-1D7CF1D671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103962</xdr:rowOff>
    </xdr:from>
    <xdr:to>
      <xdr:col>55</xdr:col>
      <xdr:colOff>50800</xdr:colOff>
      <xdr:row>42</xdr:row>
      <xdr:rowOff>34112</xdr:rowOff>
    </xdr:to>
    <xdr:sp macro="" textlink="">
      <xdr:nvSpPr>
        <xdr:cNvPr id="128" name="楕円 127">
          <a:extLst>
            <a:ext uri="{FF2B5EF4-FFF2-40B4-BE49-F238E27FC236}">
              <a16:creationId xmlns:a16="http://schemas.microsoft.com/office/drawing/2014/main" id="{49E65A48-9CE6-45D5-BEEF-C465F23EC209}"/>
            </a:ext>
          </a:extLst>
        </xdr:cNvPr>
        <xdr:cNvSpPr/>
      </xdr:nvSpPr>
      <xdr:spPr>
        <a:xfrm>
          <a:off x="10426700" y="71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18889</xdr:rowOff>
    </xdr:from>
    <xdr:ext cx="469744" cy="259045"/>
    <xdr:sp macro="" textlink="">
      <xdr:nvSpPr>
        <xdr:cNvPr id="129" name="【道路】&#10;一人当たり延長該当値テキスト">
          <a:extLst>
            <a:ext uri="{FF2B5EF4-FFF2-40B4-BE49-F238E27FC236}">
              <a16:creationId xmlns:a16="http://schemas.microsoft.com/office/drawing/2014/main" id="{51EFA61E-01B9-4C58-BDBD-75DD230A2CBB}"/>
            </a:ext>
          </a:extLst>
        </xdr:cNvPr>
        <xdr:cNvSpPr txBox="1"/>
      </xdr:nvSpPr>
      <xdr:spPr>
        <a:xfrm>
          <a:off x="10515600" y="70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104667</xdr:rowOff>
    </xdr:from>
    <xdr:to>
      <xdr:col>50</xdr:col>
      <xdr:colOff>165100</xdr:colOff>
      <xdr:row>42</xdr:row>
      <xdr:rowOff>34817</xdr:rowOff>
    </xdr:to>
    <xdr:sp macro="" textlink="">
      <xdr:nvSpPr>
        <xdr:cNvPr id="130" name="楕円 129">
          <a:extLst>
            <a:ext uri="{FF2B5EF4-FFF2-40B4-BE49-F238E27FC236}">
              <a16:creationId xmlns:a16="http://schemas.microsoft.com/office/drawing/2014/main" id="{A1FA0EBC-7C22-45A5-BD5C-957D57530E8C}"/>
            </a:ext>
          </a:extLst>
        </xdr:cNvPr>
        <xdr:cNvSpPr/>
      </xdr:nvSpPr>
      <xdr:spPr>
        <a:xfrm>
          <a:off x="9588500" y="71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154762</xdr:rowOff>
    </xdr:from>
    <xdr:to>
      <xdr:col>55</xdr:col>
      <xdr:colOff>0</xdr:colOff>
      <xdr:row>41</xdr:row>
      <xdr:rowOff>155467</xdr:rowOff>
    </xdr:to>
    <xdr:cxnSp macro="">
      <xdr:nvCxnSpPr>
        <xdr:cNvPr id="131" name="直線コネクタ 130">
          <a:extLst>
            <a:ext uri="{FF2B5EF4-FFF2-40B4-BE49-F238E27FC236}">
              <a16:creationId xmlns:a16="http://schemas.microsoft.com/office/drawing/2014/main" id="{C2DB25C6-76CC-4D1C-AFF8-F0FB8AB35F84}"/>
            </a:ext>
          </a:extLst>
        </xdr:cNvPr>
        <xdr:cNvCxnSpPr/>
      </xdr:nvCxnSpPr>
      <xdr:spPr>
        <a:xfrm flipV="1">
          <a:off x="9639300" y="7184212"/>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105163</xdr:rowOff>
    </xdr:from>
    <xdr:to>
      <xdr:col>46</xdr:col>
      <xdr:colOff>38100</xdr:colOff>
      <xdr:row>42</xdr:row>
      <xdr:rowOff>35313</xdr:rowOff>
    </xdr:to>
    <xdr:sp macro="" textlink="">
      <xdr:nvSpPr>
        <xdr:cNvPr id="132" name="楕円 131">
          <a:extLst>
            <a:ext uri="{FF2B5EF4-FFF2-40B4-BE49-F238E27FC236}">
              <a16:creationId xmlns:a16="http://schemas.microsoft.com/office/drawing/2014/main" id="{F935B407-E7FC-4322-8AF5-1B17C7AC60C5}"/>
            </a:ext>
          </a:extLst>
        </xdr:cNvPr>
        <xdr:cNvSpPr/>
      </xdr:nvSpPr>
      <xdr:spPr>
        <a:xfrm>
          <a:off x="8699500" y="71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155467</xdr:rowOff>
    </xdr:from>
    <xdr:to>
      <xdr:col>50</xdr:col>
      <xdr:colOff>114300</xdr:colOff>
      <xdr:row>41</xdr:row>
      <xdr:rowOff>155963</xdr:rowOff>
    </xdr:to>
    <xdr:cxnSp macro="">
      <xdr:nvCxnSpPr>
        <xdr:cNvPr id="133" name="直線コネクタ 132">
          <a:extLst>
            <a:ext uri="{FF2B5EF4-FFF2-40B4-BE49-F238E27FC236}">
              <a16:creationId xmlns:a16="http://schemas.microsoft.com/office/drawing/2014/main" id="{9464816B-9D0F-4A95-8F37-7F39A0745735}"/>
            </a:ext>
          </a:extLst>
        </xdr:cNvPr>
        <xdr:cNvCxnSpPr/>
      </xdr:nvCxnSpPr>
      <xdr:spPr>
        <a:xfrm flipV="1">
          <a:off x="8750300" y="718491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105734</xdr:rowOff>
    </xdr:from>
    <xdr:to>
      <xdr:col>41</xdr:col>
      <xdr:colOff>101600</xdr:colOff>
      <xdr:row>42</xdr:row>
      <xdr:rowOff>35884</xdr:rowOff>
    </xdr:to>
    <xdr:sp macro="" textlink="">
      <xdr:nvSpPr>
        <xdr:cNvPr id="134" name="楕円 133">
          <a:extLst>
            <a:ext uri="{FF2B5EF4-FFF2-40B4-BE49-F238E27FC236}">
              <a16:creationId xmlns:a16="http://schemas.microsoft.com/office/drawing/2014/main" id="{5B106AD4-4995-4FCA-A5CC-F6088BC197D4}"/>
            </a:ext>
          </a:extLst>
        </xdr:cNvPr>
        <xdr:cNvSpPr/>
      </xdr:nvSpPr>
      <xdr:spPr>
        <a:xfrm>
          <a:off x="7810500" y="71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155963</xdr:rowOff>
    </xdr:from>
    <xdr:to>
      <xdr:col>45</xdr:col>
      <xdr:colOff>177800</xdr:colOff>
      <xdr:row>41</xdr:row>
      <xdr:rowOff>156534</xdr:rowOff>
    </xdr:to>
    <xdr:cxnSp macro="">
      <xdr:nvCxnSpPr>
        <xdr:cNvPr id="135" name="直線コネクタ 134">
          <a:extLst>
            <a:ext uri="{FF2B5EF4-FFF2-40B4-BE49-F238E27FC236}">
              <a16:creationId xmlns:a16="http://schemas.microsoft.com/office/drawing/2014/main" id="{321070A7-F5E5-452A-864F-96417614DA65}"/>
            </a:ext>
          </a:extLst>
        </xdr:cNvPr>
        <xdr:cNvCxnSpPr/>
      </xdr:nvCxnSpPr>
      <xdr:spPr>
        <a:xfrm flipV="1">
          <a:off x="7861300" y="718541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106325</xdr:rowOff>
    </xdr:from>
    <xdr:to>
      <xdr:col>36</xdr:col>
      <xdr:colOff>165100</xdr:colOff>
      <xdr:row>42</xdr:row>
      <xdr:rowOff>36475</xdr:rowOff>
    </xdr:to>
    <xdr:sp macro="" textlink="">
      <xdr:nvSpPr>
        <xdr:cNvPr id="136" name="楕円 135">
          <a:extLst>
            <a:ext uri="{FF2B5EF4-FFF2-40B4-BE49-F238E27FC236}">
              <a16:creationId xmlns:a16="http://schemas.microsoft.com/office/drawing/2014/main" id="{2C6EA0E8-77B1-4E6C-9EC5-66A743C87961}"/>
            </a:ext>
          </a:extLst>
        </xdr:cNvPr>
        <xdr:cNvSpPr/>
      </xdr:nvSpPr>
      <xdr:spPr>
        <a:xfrm>
          <a:off x="6921500" y="71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156534</xdr:rowOff>
    </xdr:from>
    <xdr:to>
      <xdr:col>41</xdr:col>
      <xdr:colOff>50800</xdr:colOff>
      <xdr:row>41</xdr:row>
      <xdr:rowOff>157125</xdr:rowOff>
    </xdr:to>
    <xdr:cxnSp macro="">
      <xdr:nvCxnSpPr>
        <xdr:cNvPr id="137" name="直線コネクタ 136">
          <a:extLst>
            <a:ext uri="{FF2B5EF4-FFF2-40B4-BE49-F238E27FC236}">
              <a16:creationId xmlns:a16="http://schemas.microsoft.com/office/drawing/2014/main" id="{8F56E0E3-310D-4A2E-9AD5-4E71EFF9D279}"/>
            </a:ext>
          </a:extLst>
        </xdr:cNvPr>
        <xdr:cNvCxnSpPr/>
      </xdr:nvCxnSpPr>
      <xdr:spPr>
        <a:xfrm flipV="1">
          <a:off x="6972300" y="7185984"/>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a:extLst>
            <a:ext uri="{FF2B5EF4-FFF2-40B4-BE49-F238E27FC236}">
              <a16:creationId xmlns:a16="http://schemas.microsoft.com/office/drawing/2014/main" id="{CACF9755-62F8-4FBC-9A5F-00A1F42CA023}"/>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a:extLst>
            <a:ext uri="{FF2B5EF4-FFF2-40B4-BE49-F238E27FC236}">
              <a16:creationId xmlns:a16="http://schemas.microsoft.com/office/drawing/2014/main" id="{73575A58-A222-4DB9-B2B0-99E5694FAE8E}"/>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a:extLst>
            <a:ext uri="{FF2B5EF4-FFF2-40B4-BE49-F238E27FC236}">
              <a16:creationId xmlns:a16="http://schemas.microsoft.com/office/drawing/2014/main" id="{C79E8BC1-1B5A-458E-9F16-D5821A9B54F2}"/>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a:extLst>
            <a:ext uri="{FF2B5EF4-FFF2-40B4-BE49-F238E27FC236}">
              <a16:creationId xmlns:a16="http://schemas.microsoft.com/office/drawing/2014/main" id="{EE428DFC-7275-46C0-A6CB-C3AF14D34BCE}"/>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25944</xdr:rowOff>
    </xdr:from>
    <xdr:ext cx="469744" cy="259045"/>
    <xdr:sp macro="" textlink="">
      <xdr:nvSpPr>
        <xdr:cNvPr id="142" name="n_1mainValue【道路】&#10;一人当たり延長">
          <a:extLst>
            <a:ext uri="{FF2B5EF4-FFF2-40B4-BE49-F238E27FC236}">
              <a16:creationId xmlns:a16="http://schemas.microsoft.com/office/drawing/2014/main" id="{764FF90E-8FA0-4AF3-AC2B-D0A9E86BD947}"/>
            </a:ext>
          </a:extLst>
        </xdr:cNvPr>
        <xdr:cNvSpPr txBox="1"/>
      </xdr:nvSpPr>
      <xdr:spPr>
        <a:xfrm>
          <a:off x="9391727" y="722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26440</xdr:rowOff>
    </xdr:from>
    <xdr:ext cx="469744" cy="259045"/>
    <xdr:sp macro="" textlink="">
      <xdr:nvSpPr>
        <xdr:cNvPr id="143" name="n_2mainValue【道路】&#10;一人当たり延長">
          <a:extLst>
            <a:ext uri="{FF2B5EF4-FFF2-40B4-BE49-F238E27FC236}">
              <a16:creationId xmlns:a16="http://schemas.microsoft.com/office/drawing/2014/main" id="{D5A92C6D-A9BC-4CEE-9A74-3AFBE6A975E5}"/>
            </a:ext>
          </a:extLst>
        </xdr:cNvPr>
        <xdr:cNvSpPr txBox="1"/>
      </xdr:nvSpPr>
      <xdr:spPr>
        <a:xfrm>
          <a:off x="8515427" y="722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27011</xdr:rowOff>
    </xdr:from>
    <xdr:ext cx="469744" cy="259045"/>
    <xdr:sp macro="" textlink="">
      <xdr:nvSpPr>
        <xdr:cNvPr id="144" name="n_3mainValue【道路】&#10;一人当たり延長">
          <a:extLst>
            <a:ext uri="{FF2B5EF4-FFF2-40B4-BE49-F238E27FC236}">
              <a16:creationId xmlns:a16="http://schemas.microsoft.com/office/drawing/2014/main" id="{8E7A472C-93D3-42E1-8948-B8F7D2B73E6B}"/>
            </a:ext>
          </a:extLst>
        </xdr:cNvPr>
        <xdr:cNvSpPr txBox="1"/>
      </xdr:nvSpPr>
      <xdr:spPr>
        <a:xfrm>
          <a:off x="7626427" y="722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27602</xdr:rowOff>
    </xdr:from>
    <xdr:ext cx="469744" cy="259045"/>
    <xdr:sp macro="" textlink="">
      <xdr:nvSpPr>
        <xdr:cNvPr id="145" name="n_4mainValue【道路】&#10;一人当たり延長">
          <a:extLst>
            <a:ext uri="{FF2B5EF4-FFF2-40B4-BE49-F238E27FC236}">
              <a16:creationId xmlns:a16="http://schemas.microsoft.com/office/drawing/2014/main" id="{142165ED-34AE-488D-B340-91358120DF21}"/>
            </a:ext>
          </a:extLst>
        </xdr:cNvPr>
        <xdr:cNvSpPr txBox="1"/>
      </xdr:nvSpPr>
      <xdr:spPr>
        <a:xfrm>
          <a:off x="6737427" y="72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FCC1DE8-5B33-4CFD-B650-A88887952A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1A89722-BCF9-41C0-9897-669ED3F6933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7ED201C2-FA23-41E2-B5DE-49CC39767D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E499B31-5DCC-4246-B953-26B591246A4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35D9C62-AC00-4B09-AC94-FDD9FBD92F1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BDFEB40-0106-44DB-8F89-6C360C34D28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B81D3D2-7236-4781-8DFB-746A7A46618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3D7B096-1E98-4126-A033-9B33EA8602B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C6B680B-57D5-4AD4-9626-444412E2AC6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B0E1406-475C-41A9-AEFB-75ACDB767FD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7E8EDDA1-367B-486B-8B86-FF640D56E7E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F37985C3-4F82-4C69-B852-7FD73B242DF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60DE214E-B3BB-4EA7-A5FC-284075EA448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F9FBE61D-9E97-474F-B5D8-983BFDA6824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D4B0E01A-E20F-499D-915E-423ECBBAC87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BAE478C7-77B8-44C9-B8A5-B362AB87E0E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115E2B31-C7DD-4AD2-802F-5AE1802035A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EB20497D-C717-4EF2-9878-42959DBB98D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F3BED13D-4F6C-43B0-B71F-3790BC74A4A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8F5EA102-0844-4778-A372-3BF0BFBA61D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397DEF18-C830-471D-94A2-90AEDDB9ED1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5F8B7B98-D7A4-40A5-BD74-E139BAC480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3459790D-4649-4610-9CC9-DC7D6150AA9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1CF75BFE-D0BC-4982-9853-23389555147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a:extLst>
            <a:ext uri="{FF2B5EF4-FFF2-40B4-BE49-F238E27FC236}">
              <a16:creationId xmlns:a16="http://schemas.microsoft.com/office/drawing/2014/main" id="{7ADA0AA2-BF55-468A-BCDF-51DFB3477C9C}"/>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64F29570-77BC-4283-9D62-2ABA20061582}"/>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a:extLst>
            <a:ext uri="{FF2B5EF4-FFF2-40B4-BE49-F238E27FC236}">
              <a16:creationId xmlns:a16="http://schemas.microsoft.com/office/drawing/2014/main" id="{CE652CE4-72FF-482A-8635-BD3CB18E643E}"/>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6112D9D4-A4CF-4005-AE3D-DB39EA4FE09A}"/>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a:extLst>
            <a:ext uri="{FF2B5EF4-FFF2-40B4-BE49-F238E27FC236}">
              <a16:creationId xmlns:a16="http://schemas.microsoft.com/office/drawing/2014/main" id="{5369E171-3AEC-49AE-BF53-38EFCDAFBF77}"/>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2DAB1D48-39AF-497F-9454-972CB7965674}"/>
            </a:ext>
          </a:extLst>
        </xdr:cNvPr>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a:extLst>
            <a:ext uri="{FF2B5EF4-FFF2-40B4-BE49-F238E27FC236}">
              <a16:creationId xmlns:a16="http://schemas.microsoft.com/office/drawing/2014/main" id="{75F62971-3B68-40F2-9E4B-B9A77EE9AB09}"/>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a:extLst>
            <a:ext uri="{FF2B5EF4-FFF2-40B4-BE49-F238E27FC236}">
              <a16:creationId xmlns:a16="http://schemas.microsoft.com/office/drawing/2014/main" id="{54E4C7B9-9559-4F35-ADDB-869C14E9C1DF}"/>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a:extLst>
            <a:ext uri="{FF2B5EF4-FFF2-40B4-BE49-F238E27FC236}">
              <a16:creationId xmlns:a16="http://schemas.microsoft.com/office/drawing/2014/main" id="{160EC633-B4E8-41D7-AD71-C9B5B4613007}"/>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a:extLst>
            <a:ext uri="{FF2B5EF4-FFF2-40B4-BE49-F238E27FC236}">
              <a16:creationId xmlns:a16="http://schemas.microsoft.com/office/drawing/2014/main" id="{1C2F059C-CC47-433A-AB36-4B52378AC6FB}"/>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a:extLst>
            <a:ext uri="{FF2B5EF4-FFF2-40B4-BE49-F238E27FC236}">
              <a16:creationId xmlns:a16="http://schemas.microsoft.com/office/drawing/2014/main" id="{3CD4DAD2-BF08-4D56-AAAA-B16A5DDF30FB}"/>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C03004B-035C-44DF-84CA-FC3B7F5262C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5296E57-396B-47A3-B6AE-CD1673BAB8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F797D9D-8E5E-4928-A341-7DB17E8AAE2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D8A985A-4047-496A-BDE5-27EF7A4D63B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C43E481-E4ED-4249-A4AC-489DBAB69E4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135890</xdr:rowOff>
    </xdr:from>
    <xdr:to>
      <xdr:col>24</xdr:col>
      <xdr:colOff>114300</xdr:colOff>
      <xdr:row>63</xdr:row>
      <xdr:rowOff>66040</xdr:rowOff>
    </xdr:to>
    <xdr:sp macro="" textlink="">
      <xdr:nvSpPr>
        <xdr:cNvPr id="186" name="楕円 185">
          <a:extLst>
            <a:ext uri="{FF2B5EF4-FFF2-40B4-BE49-F238E27FC236}">
              <a16:creationId xmlns:a16="http://schemas.microsoft.com/office/drawing/2014/main" id="{E1E62988-4287-4BA7-AAB7-147F4DCCDE6E}"/>
            </a:ext>
          </a:extLst>
        </xdr:cNvPr>
        <xdr:cNvSpPr/>
      </xdr:nvSpPr>
      <xdr:spPr>
        <a:xfrm>
          <a:off x="4584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114317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4C0B72B-7DDD-487A-93E2-FF257E1432BE}"/>
            </a:ext>
          </a:extLst>
        </xdr:cNvPr>
        <xdr:cNvSpPr txBox="1"/>
      </xdr:nvSpPr>
      <xdr:spPr>
        <a:xfrm>
          <a:off x="467360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151130</xdr:rowOff>
    </xdr:from>
    <xdr:to>
      <xdr:col>20</xdr:col>
      <xdr:colOff>38100</xdr:colOff>
      <xdr:row>63</xdr:row>
      <xdr:rowOff>81280</xdr:rowOff>
    </xdr:to>
    <xdr:sp macro="" textlink="">
      <xdr:nvSpPr>
        <xdr:cNvPr id="188" name="楕円 187">
          <a:extLst>
            <a:ext uri="{FF2B5EF4-FFF2-40B4-BE49-F238E27FC236}">
              <a16:creationId xmlns:a16="http://schemas.microsoft.com/office/drawing/2014/main" id="{0905D737-0FA9-4D5F-8DC7-6494402ACA45}"/>
            </a:ext>
          </a:extLst>
        </xdr:cNvPr>
        <xdr:cNvSpPr/>
      </xdr:nvSpPr>
      <xdr:spPr>
        <a:xfrm>
          <a:off x="3746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15240</xdr:rowOff>
    </xdr:from>
    <xdr:to>
      <xdr:col>24</xdr:col>
      <xdr:colOff>63500</xdr:colOff>
      <xdr:row>63</xdr:row>
      <xdr:rowOff>30480</xdr:rowOff>
    </xdr:to>
    <xdr:cxnSp macro="">
      <xdr:nvCxnSpPr>
        <xdr:cNvPr id="189" name="直線コネクタ 188">
          <a:extLst>
            <a:ext uri="{FF2B5EF4-FFF2-40B4-BE49-F238E27FC236}">
              <a16:creationId xmlns:a16="http://schemas.microsoft.com/office/drawing/2014/main" id="{A6A5222E-4083-4C2E-A216-1102D1A218F0}"/>
            </a:ext>
          </a:extLst>
        </xdr:cNvPr>
        <xdr:cNvCxnSpPr/>
      </xdr:nvCxnSpPr>
      <xdr:spPr>
        <a:xfrm flipV="1">
          <a:off x="3797300" y="108165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40640</xdr:rowOff>
    </xdr:from>
    <xdr:to>
      <xdr:col>15</xdr:col>
      <xdr:colOff>101600</xdr:colOff>
      <xdr:row>63</xdr:row>
      <xdr:rowOff>142240</xdr:rowOff>
    </xdr:to>
    <xdr:sp macro="" textlink="">
      <xdr:nvSpPr>
        <xdr:cNvPr id="190" name="楕円 189">
          <a:extLst>
            <a:ext uri="{FF2B5EF4-FFF2-40B4-BE49-F238E27FC236}">
              <a16:creationId xmlns:a16="http://schemas.microsoft.com/office/drawing/2014/main" id="{D1B87732-5E76-41E6-B7BF-F021DD2F046C}"/>
            </a:ext>
          </a:extLst>
        </xdr:cNvPr>
        <xdr:cNvSpPr/>
      </xdr:nvSpPr>
      <xdr:spPr>
        <a:xfrm>
          <a:off x="2857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30480</xdr:rowOff>
    </xdr:from>
    <xdr:to>
      <xdr:col>19</xdr:col>
      <xdr:colOff>177800</xdr:colOff>
      <xdr:row>63</xdr:row>
      <xdr:rowOff>91440</xdr:rowOff>
    </xdr:to>
    <xdr:cxnSp macro="">
      <xdr:nvCxnSpPr>
        <xdr:cNvPr id="191" name="直線コネクタ 190">
          <a:extLst>
            <a:ext uri="{FF2B5EF4-FFF2-40B4-BE49-F238E27FC236}">
              <a16:creationId xmlns:a16="http://schemas.microsoft.com/office/drawing/2014/main" id="{9A6C8A84-55B4-4CBC-84F7-69EB78E47E3D}"/>
            </a:ext>
          </a:extLst>
        </xdr:cNvPr>
        <xdr:cNvCxnSpPr/>
      </xdr:nvCxnSpPr>
      <xdr:spPr>
        <a:xfrm flipV="1">
          <a:off x="2908300" y="108318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93980</xdr:rowOff>
    </xdr:from>
    <xdr:to>
      <xdr:col>10</xdr:col>
      <xdr:colOff>165100</xdr:colOff>
      <xdr:row>64</xdr:row>
      <xdr:rowOff>24130</xdr:rowOff>
    </xdr:to>
    <xdr:sp macro="" textlink="">
      <xdr:nvSpPr>
        <xdr:cNvPr id="192" name="楕円 191">
          <a:extLst>
            <a:ext uri="{FF2B5EF4-FFF2-40B4-BE49-F238E27FC236}">
              <a16:creationId xmlns:a16="http://schemas.microsoft.com/office/drawing/2014/main" id="{7F6B0BAD-ACAD-4B79-8C66-61E20C103968}"/>
            </a:ext>
          </a:extLst>
        </xdr:cNvPr>
        <xdr:cNvSpPr/>
      </xdr:nvSpPr>
      <xdr:spPr>
        <a:xfrm>
          <a:off x="1968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91440</xdr:rowOff>
    </xdr:from>
    <xdr:to>
      <xdr:col>15</xdr:col>
      <xdr:colOff>50800</xdr:colOff>
      <xdr:row>63</xdr:row>
      <xdr:rowOff>144780</xdr:rowOff>
    </xdr:to>
    <xdr:cxnSp macro="">
      <xdr:nvCxnSpPr>
        <xdr:cNvPr id="193" name="直線コネクタ 192">
          <a:extLst>
            <a:ext uri="{FF2B5EF4-FFF2-40B4-BE49-F238E27FC236}">
              <a16:creationId xmlns:a16="http://schemas.microsoft.com/office/drawing/2014/main" id="{E0C7A41E-11F0-4ECD-8A5B-097022CC7F2C}"/>
            </a:ext>
          </a:extLst>
        </xdr:cNvPr>
        <xdr:cNvCxnSpPr/>
      </xdr:nvCxnSpPr>
      <xdr:spPr>
        <a:xfrm flipV="1">
          <a:off x="2019300" y="108927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84455</xdr:rowOff>
    </xdr:from>
    <xdr:to>
      <xdr:col>6</xdr:col>
      <xdr:colOff>38100</xdr:colOff>
      <xdr:row>64</xdr:row>
      <xdr:rowOff>14605</xdr:rowOff>
    </xdr:to>
    <xdr:sp macro="" textlink="">
      <xdr:nvSpPr>
        <xdr:cNvPr id="194" name="楕円 193">
          <a:extLst>
            <a:ext uri="{FF2B5EF4-FFF2-40B4-BE49-F238E27FC236}">
              <a16:creationId xmlns:a16="http://schemas.microsoft.com/office/drawing/2014/main" id="{365B08D1-EEC4-4AC5-AC96-29AFAD02668A}"/>
            </a:ext>
          </a:extLst>
        </xdr:cNvPr>
        <xdr:cNvSpPr/>
      </xdr:nvSpPr>
      <xdr:spPr>
        <a:xfrm>
          <a:off x="1079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135255</xdr:rowOff>
    </xdr:from>
    <xdr:to>
      <xdr:col>10</xdr:col>
      <xdr:colOff>114300</xdr:colOff>
      <xdr:row>63</xdr:row>
      <xdr:rowOff>144780</xdr:rowOff>
    </xdr:to>
    <xdr:cxnSp macro="">
      <xdr:nvCxnSpPr>
        <xdr:cNvPr id="195" name="直線コネクタ 194">
          <a:extLst>
            <a:ext uri="{FF2B5EF4-FFF2-40B4-BE49-F238E27FC236}">
              <a16:creationId xmlns:a16="http://schemas.microsoft.com/office/drawing/2014/main" id="{2C17D393-E9BA-45FD-93AF-537BFFF73C03}"/>
            </a:ext>
          </a:extLst>
        </xdr:cNvPr>
        <xdr:cNvCxnSpPr/>
      </xdr:nvCxnSpPr>
      <xdr:spPr>
        <a:xfrm>
          <a:off x="1130300" y="109366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A2EEA456-219F-4737-A383-4D8B1A72AC26}"/>
            </a:ext>
          </a:extLst>
        </xdr:cNvPr>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8711C224-23E6-4608-8454-B1950E6C42A0}"/>
            </a:ext>
          </a:extLst>
        </xdr:cNvPr>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39BA64FB-4D3B-4485-BF15-2E7F7B537D69}"/>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4C98DFCE-C101-4B9C-9CA4-4E060FB1ADFF}"/>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72407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BCB49B17-015E-4104-97CC-7563C8B56F02}"/>
            </a:ext>
          </a:extLst>
        </xdr:cNvPr>
        <xdr:cNvSpPr txBox="1"/>
      </xdr:nvSpPr>
      <xdr:spPr>
        <a:xfrm>
          <a:off x="35820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133367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C9C1E5E2-E4BA-494A-926D-DADEF8D21970}"/>
            </a:ext>
          </a:extLst>
        </xdr:cNvPr>
        <xdr:cNvSpPr txBox="1"/>
      </xdr:nvSpPr>
      <xdr:spPr>
        <a:xfrm>
          <a:off x="2705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15257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FDA178AA-4F3E-40A2-B541-E54089D233B8}"/>
            </a:ext>
          </a:extLst>
        </xdr:cNvPr>
        <xdr:cNvSpPr txBox="1"/>
      </xdr:nvSpPr>
      <xdr:spPr>
        <a:xfrm>
          <a:off x="1816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5732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828C6D47-0F5D-4C11-BA0C-B69F0CD9F0A1}"/>
            </a:ext>
          </a:extLst>
        </xdr:cNvPr>
        <xdr:cNvSpPr txBox="1"/>
      </xdr:nvSpPr>
      <xdr:spPr>
        <a:xfrm>
          <a:off x="927744"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504FBB8A-5D6B-4769-9774-868F572A2C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63959DDD-30C0-4BAB-B874-BB48B1FA1A4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A2FA034D-4757-4D63-889E-84C74DBC84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8E5AFB02-B231-4BEC-8C8B-48F337CD652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B7F60EBA-AC41-46C8-A5A3-9BFF2930D7A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85062129-1057-4089-8872-E2BAEC0B208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739445BF-B4CC-44A5-9CAD-39AA1CF4A51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32C0185C-02A6-4ECA-99DE-509E0C9D7B3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3A0859AA-6FD0-465D-9B85-78EECD01025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8356C747-1AD3-4F06-87DC-A6414644A87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9805AF97-D6F0-48ED-BA4E-296A561503F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DA373995-56F3-475A-8851-F8C241F9B8F1}"/>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DDAC3275-07BC-46FB-A320-5878C019779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BAE7B26A-6781-461D-A3E8-181C6B82811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9716D21A-D72C-4F4F-9E18-3811EF5C5AE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A7363264-5363-447E-9662-1B6EF66F8DF1}"/>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529353D6-3D0B-4AF0-BED4-D713865BDB7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E8519802-E394-4456-B64A-4B4DBA45548F}"/>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1B3ADF81-3B77-4DE6-A7D6-9F5C36EA86F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5AE83119-0995-4874-8614-717F48399A0D}"/>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7C871881-F88C-46FB-8464-88B38D8ECC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a:extLst>
            <a:ext uri="{FF2B5EF4-FFF2-40B4-BE49-F238E27FC236}">
              <a16:creationId xmlns:a16="http://schemas.microsoft.com/office/drawing/2014/main" id="{ED4A7501-C95C-43FE-9E33-A7A24783C9D6}"/>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D2D68809-5104-41EE-9F3A-CD7E9336FF56}"/>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a:extLst>
            <a:ext uri="{FF2B5EF4-FFF2-40B4-BE49-F238E27FC236}">
              <a16:creationId xmlns:a16="http://schemas.microsoft.com/office/drawing/2014/main" id="{A01D51E4-46D2-4B4E-83E0-8CA288919E80}"/>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45D233BE-C70E-435B-9A6E-3221F6B8DDA2}"/>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a:extLst>
            <a:ext uri="{FF2B5EF4-FFF2-40B4-BE49-F238E27FC236}">
              <a16:creationId xmlns:a16="http://schemas.microsoft.com/office/drawing/2014/main" id="{7D10D5FA-2475-461B-A419-21BEA51FCAB3}"/>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E55E416A-5D72-4FF9-A605-5703EE875013}"/>
            </a:ext>
          </a:extLst>
        </xdr:cNvPr>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a:extLst>
            <a:ext uri="{FF2B5EF4-FFF2-40B4-BE49-F238E27FC236}">
              <a16:creationId xmlns:a16="http://schemas.microsoft.com/office/drawing/2014/main" id="{15B48822-CAD6-4668-BCF9-998588E5B0BB}"/>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a:extLst>
            <a:ext uri="{FF2B5EF4-FFF2-40B4-BE49-F238E27FC236}">
              <a16:creationId xmlns:a16="http://schemas.microsoft.com/office/drawing/2014/main" id="{755DDAC3-E152-474C-9D45-C56C4DDCBE8E}"/>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a:extLst>
            <a:ext uri="{FF2B5EF4-FFF2-40B4-BE49-F238E27FC236}">
              <a16:creationId xmlns:a16="http://schemas.microsoft.com/office/drawing/2014/main" id="{E67C56E3-5BC5-40C1-8437-5CC89AFCEF6F}"/>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a:extLst>
            <a:ext uri="{FF2B5EF4-FFF2-40B4-BE49-F238E27FC236}">
              <a16:creationId xmlns:a16="http://schemas.microsoft.com/office/drawing/2014/main" id="{46F27FB4-B798-44DB-8F56-32979668875A}"/>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a:extLst>
            <a:ext uri="{FF2B5EF4-FFF2-40B4-BE49-F238E27FC236}">
              <a16:creationId xmlns:a16="http://schemas.microsoft.com/office/drawing/2014/main" id="{365A2C40-7158-4A85-90CA-C6EBBEE13373}"/>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CB8CEEE-AE3A-4711-8503-7986E1F29DB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591324C-9D40-4F97-8799-F140D15545B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8B8415A-4909-497B-9999-7A27EA902A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C485C6B-F37F-43B7-8643-1540DE51A33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A17D89F-B5D0-4595-8F8A-D479B7DEA72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23120</xdr:rowOff>
    </xdr:from>
    <xdr:to>
      <xdr:col>55</xdr:col>
      <xdr:colOff>50800</xdr:colOff>
      <xdr:row>63</xdr:row>
      <xdr:rowOff>124720</xdr:rowOff>
    </xdr:to>
    <xdr:sp macro="" textlink="">
      <xdr:nvSpPr>
        <xdr:cNvPr id="241" name="楕円 240">
          <a:extLst>
            <a:ext uri="{FF2B5EF4-FFF2-40B4-BE49-F238E27FC236}">
              <a16:creationId xmlns:a16="http://schemas.microsoft.com/office/drawing/2014/main" id="{BE0D0F30-CF45-4BA6-A8FE-9735D0D72F08}"/>
            </a:ext>
          </a:extLst>
        </xdr:cNvPr>
        <xdr:cNvSpPr/>
      </xdr:nvSpPr>
      <xdr:spPr>
        <a:xfrm>
          <a:off x="10426700" y="1082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109497</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FEFFBE8E-2E18-4035-A234-4320C4C480E5}"/>
            </a:ext>
          </a:extLst>
        </xdr:cNvPr>
        <xdr:cNvSpPr txBox="1"/>
      </xdr:nvSpPr>
      <xdr:spPr>
        <a:xfrm>
          <a:off x="10515600" y="1073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25594</xdr:rowOff>
    </xdr:from>
    <xdr:to>
      <xdr:col>50</xdr:col>
      <xdr:colOff>165100</xdr:colOff>
      <xdr:row>63</xdr:row>
      <xdr:rowOff>127194</xdr:rowOff>
    </xdr:to>
    <xdr:sp macro="" textlink="">
      <xdr:nvSpPr>
        <xdr:cNvPr id="243" name="楕円 242">
          <a:extLst>
            <a:ext uri="{FF2B5EF4-FFF2-40B4-BE49-F238E27FC236}">
              <a16:creationId xmlns:a16="http://schemas.microsoft.com/office/drawing/2014/main" id="{5E2BFB74-6943-42FD-AF07-5C350E10DEA3}"/>
            </a:ext>
          </a:extLst>
        </xdr:cNvPr>
        <xdr:cNvSpPr/>
      </xdr:nvSpPr>
      <xdr:spPr>
        <a:xfrm>
          <a:off x="9588500" y="1082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73920</xdr:rowOff>
    </xdr:from>
    <xdr:to>
      <xdr:col>55</xdr:col>
      <xdr:colOff>0</xdr:colOff>
      <xdr:row>63</xdr:row>
      <xdr:rowOff>76394</xdr:rowOff>
    </xdr:to>
    <xdr:cxnSp macro="">
      <xdr:nvCxnSpPr>
        <xdr:cNvPr id="244" name="直線コネクタ 243">
          <a:extLst>
            <a:ext uri="{FF2B5EF4-FFF2-40B4-BE49-F238E27FC236}">
              <a16:creationId xmlns:a16="http://schemas.microsoft.com/office/drawing/2014/main" id="{0E816EB3-B274-4B6B-94E6-6D34D608B180}"/>
            </a:ext>
          </a:extLst>
        </xdr:cNvPr>
        <xdr:cNvCxnSpPr/>
      </xdr:nvCxnSpPr>
      <xdr:spPr>
        <a:xfrm flipV="1">
          <a:off x="9639300" y="10875270"/>
          <a:ext cx="838200" cy="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65875</xdr:rowOff>
    </xdr:from>
    <xdr:to>
      <xdr:col>46</xdr:col>
      <xdr:colOff>38100</xdr:colOff>
      <xdr:row>63</xdr:row>
      <xdr:rowOff>167475</xdr:rowOff>
    </xdr:to>
    <xdr:sp macro="" textlink="">
      <xdr:nvSpPr>
        <xdr:cNvPr id="245" name="楕円 244">
          <a:extLst>
            <a:ext uri="{FF2B5EF4-FFF2-40B4-BE49-F238E27FC236}">
              <a16:creationId xmlns:a16="http://schemas.microsoft.com/office/drawing/2014/main" id="{EB616EAA-65EB-47C7-BF6C-C858CEA30E44}"/>
            </a:ext>
          </a:extLst>
        </xdr:cNvPr>
        <xdr:cNvSpPr/>
      </xdr:nvSpPr>
      <xdr:spPr>
        <a:xfrm>
          <a:off x="8699500" y="1086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76394</xdr:rowOff>
    </xdr:from>
    <xdr:to>
      <xdr:col>50</xdr:col>
      <xdr:colOff>114300</xdr:colOff>
      <xdr:row>63</xdr:row>
      <xdr:rowOff>116675</xdr:rowOff>
    </xdr:to>
    <xdr:cxnSp macro="">
      <xdr:nvCxnSpPr>
        <xdr:cNvPr id="246" name="直線コネクタ 245">
          <a:extLst>
            <a:ext uri="{FF2B5EF4-FFF2-40B4-BE49-F238E27FC236}">
              <a16:creationId xmlns:a16="http://schemas.microsoft.com/office/drawing/2014/main" id="{19EDD01D-DF4F-4298-8F36-7D1D25D5BBA1}"/>
            </a:ext>
          </a:extLst>
        </xdr:cNvPr>
        <xdr:cNvCxnSpPr/>
      </xdr:nvCxnSpPr>
      <xdr:spPr>
        <a:xfrm flipV="1">
          <a:off x="8750300" y="10877744"/>
          <a:ext cx="889000" cy="4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68173</xdr:rowOff>
    </xdr:from>
    <xdr:to>
      <xdr:col>41</xdr:col>
      <xdr:colOff>101600</xdr:colOff>
      <xdr:row>63</xdr:row>
      <xdr:rowOff>169773</xdr:rowOff>
    </xdr:to>
    <xdr:sp macro="" textlink="">
      <xdr:nvSpPr>
        <xdr:cNvPr id="247" name="楕円 246">
          <a:extLst>
            <a:ext uri="{FF2B5EF4-FFF2-40B4-BE49-F238E27FC236}">
              <a16:creationId xmlns:a16="http://schemas.microsoft.com/office/drawing/2014/main" id="{84255E3C-04BC-436E-AD0C-D416B19017F5}"/>
            </a:ext>
          </a:extLst>
        </xdr:cNvPr>
        <xdr:cNvSpPr/>
      </xdr:nvSpPr>
      <xdr:spPr>
        <a:xfrm>
          <a:off x="7810500" y="1086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116675</xdr:rowOff>
    </xdr:from>
    <xdr:to>
      <xdr:col>45</xdr:col>
      <xdr:colOff>177800</xdr:colOff>
      <xdr:row>63</xdr:row>
      <xdr:rowOff>118973</xdr:rowOff>
    </xdr:to>
    <xdr:cxnSp macro="">
      <xdr:nvCxnSpPr>
        <xdr:cNvPr id="248" name="直線コネクタ 247">
          <a:extLst>
            <a:ext uri="{FF2B5EF4-FFF2-40B4-BE49-F238E27FC236}">
              <a16:creationId xmlns:a16="http://schemas.microsoft.com/office/drawing/2014/main" id="{6D4EE2A8-F21E-4BFB-8012-03337E7B5E30}"/>
            </a:ext>
          </a:extLst>
        </xdr:cNvPr>
        <xdr:cNvCxnSpPr/>
      </xdr:nvCxnSpPr>
      <xdr:spPr>
        <a:xfrm flipV="1">
          <a:off x="7861300" y="1091802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68648</xdr:rowOff>
    </xdr:from>
    <xdr:to>
      <xdr:col>36</xdr:col>
      <xdr:colOff>165100</xdr:colOff>
      <xdr:row>63</xdr:row>
      <xdr:rowOff>170248</xdr:rowOff>
    </xdr:to>
    <xdr:sp macro="" textlink="">
      <xdr:nvSpPr>
        <xdr:cNvPr id="249" name="楕円 248">
          <a:extLst>
            <a:ext uri="{FF2B5EF4-FFF2-40B4-BE49-F238E27FC236}">
              <a16:creationId xmlns:a16="http://schemas.microsoft.com/office/drawing/2014/main" id="{FF3DD259-CB48-48CF-8962-A9226B3116BE}"/>
            </a:ext>
          </a:extLst>
        </xdr:cNvPr>
        <xdr:cNvSpPr/>
      </xdr:nvSpPr>
      <xdr:spPr>
        <a:xfrm>
          <a:off x="6921500" y="108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118973</xdr:rowOff>
    </xdr:from>
    <xdr:to>
      <xdr:col>41</xdr:col>
      <xdr:colOff>50800</xdr:colOff>
      <xdr:row>63</xdr:row>
      <xdr:rowOff>119448</xdr:rowOff>
    </xdr:to>
    <xdr:cxnSp macro="">
      <xdr:nvCxnSpPr>
        <xdr:cNvPr id="250" name="直線コネクタ 249">
          <a:extLst>
            <a:ext uri="{FF2B5EF4-FFF2-40B4-BE49-F238E27FC236}">
              <a16:creationId xmlns:a16="http://schemas.microsoft.com/office/drawing/2014/main" id="{3054A1E2-39F2-4C85-A4BA-E0EA9DAA6B88}"/>
            </a:ext>
          </a:extLst>
        </xdr:cNvPr>
        <xdr:cNvCxnSpPr/>
      </xdr:nvCxnSpPr>
      <xdr:spPr>
        <a:xfrm flipV="1">
          <a:off x="6972300" y="10920323"/>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1F6D3BCB-7634-48C8-AE60-E9A0F0E9D9EC}"/>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BE7E0094-DAB8-43B1-B34F-BDF0AD0881E8}"/>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664C5BBF-84F1-46C5-896F-3F935F59B840}"/>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35677F28-02E3-4A9C-9B85-94A211F0D0D9}"/>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118321</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D2F4A2BC-7F0C-4DC5-BFD2-BDE7FFE9C757}"/>
            </a:ext>
          </a:extLst>
        </xdr:cNvPr>
        <xdr:cNvSpPr txBox="1"/>
      </xdr:nvSpPr>
      <xdr:spPr>
        <a:xfrm>
          <a:off x="9359411" y="1091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158602</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13206915-0F1E-4F90-83E6-7B2509F0BC4D}"/>
            </a:ext>
          </a:extLst>
        </xdr:cNvPr>
        <xdr:cNvSpPr txBox="1"/>
      </xdr:nvSpPr>
      <xdr:spPr>
        <a:xfrm>
          <a:off x="8483111" y="1095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160900</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CFE47569-5BC3-4625-9D92-1896186C8D4C}"/>
            </a:ext>
          </a:extLst>
        </xdr:cNvPr>
        <xdr:cNvSpPr txBox="1"/>
      </xdr:nvSpPr>
      <xdr:spPr>
        <a:xfrm>
          <a:off x="7594111" y="1096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161375</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8F86BE90-F927-4FCF-912A-C8274CAB9174}"/>
            </a:ext>
          </a:extLst>
        </xdr:cNvPr>
        <xdr:cNvSpPr txBox="1"/>
      </xdr:nvSpPr>
      <xdr:spPr>
        <a:xfrm>
          <a:off x="6705111" y="1096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AE2A4636-9BBC-44D0-B1F3-14F5A9638D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6099A22F-7060-4FF9-ABB6-7FD96FD54FF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BC041DA1-17DE-4FBD-8D08-A07949DB86A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E28C20C6-B7DC-4E4C-94A3-2A4F1B5141C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687F92CF-C894-4C7F-B3BC-7A32846DF0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E39C2B99-9324-4096-9A9C-CA636763CC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1A70F688-94CB-4BD4-8093-81166F751EA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C9559190-CEF5-4CA5-9E82-F857D96A9BE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CC9DF388-7EB6-4AA1-8C74-7D13CD5120B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87E692BF-C9EB-4FFC-8BDE-2D302585174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35B8CDF7-3FA5-4AAE-9BB1-4BC5D319C71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C0E10D83-8D35-40DA-B6B4-ACB12DF916A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41DDE499-E42A-4F46-832E-762C5E5700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B8C5A64C-9126-400C-BB28-321EF76E308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D164EC54-70DA-4D93-810E-8B1C64F90D8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3015A277-2322-4279-9F66-E4C7AA64C4D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BD7E145B-AD74-4EE8-BF4C-1563EE55198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FB121FEA-2F33-4391-ADF4-160D29E86C7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AC62E5F2-D8CC-4202-BE18-DBBF3107023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9BF4320C-9EB8-438E-AD9A-29577D62B49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929AAFAF-A360-44C6-BC67-EF7AC581906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183CB966-549D-434D-B683-07D5FC49DB1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16A710C-D3E9-428F-86DA-51E93C30816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4817EC88-C6B0-4066-AC22-9A34F4D5DF4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F94E7636-1017-46D8-98CE-9091F748EA9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8F3C280E-1121-4F57-B614-0F472A1914D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62444546-FC25-469B-B142-D35B501C1B6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C91357D0-108F-4B91-BCE2-87123CECE45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E378E055-338C-4072-B1A0-85F96D8A01E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1AD3A876-BB23-4247-936C-EF82F24999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05EEC140-FFC7-4B75-B1E0-16F7AC9306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0C369C66-774B-4F2E-9899-6896D1D87D9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50E00848-3E52-45CD-B904-21336AF08AE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3060C6BA-79B9-407E-9420-6331DC919BD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59E14A2D-74F1-4998-B97D-D691F704F4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66B76747-097E-44CD-A070-43FB0C788B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3435148C-EBD1-4E1D-AA75-AEAD7AB024B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5CBC37E0-473A-4760-B3D3-6CABC2CF63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F8147785-043A-4F00-9DF5-F9978CA91F9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8B0C3824-73A2-4409-8A4A-50962D8B412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id="{41714E40-3B01-4A76-AF35-8353BEC04AC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id="{69DEA4B9-79E5-43FD-8D3C-D3F3601F1A2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a:extLst>
            <a:ext uri="{FF2B5EF4-FFF2-40B4-BE49-F238E27FC236}">
              <a16:creationId xmlns:a16="http://schemas.microsoft.com/office/drawing/2014/main" id="{0672E47C-1B8A-429F-A5E5-4665E64810A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a:extLst>
            <a:ext uri="{FF2B5EF4-FFF2-40B4-BE49-F238E27FC236}">
              <a16:creationId xmlns:a16="http://schemas.microsoft.com/office/drawing/2014/main" id="{248F3115-56FE-42CE-A285-E4C801CA6D5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a:extLst>
            <a:ext uri="{FF2B5EF4-FFF2-40B4-BE49-F238E27FC236}">
              <a16:creationId xmlns:a16="http://schemas.microsoft.com/office/drawing/2014/main" id="{8E4AB57D-81A5-4646-9A5F-53DA1A24850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a:extLst>
            <a:ext uri="{FF2B5EF4-FFF2-40B4-BE49-F238E27FC236}">
              <a16:creationId xmlns:a16="http://schemas.microsoft.com/office/drawing/2014/main" id="{6F617923-5202-49D5-823B-018AF1F7A4B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a:extLst>
            <a:ext uri="{FF2B5EF4-FFF2-40B4-BE49-F238E27FC236}">
              <a16:creationId xmlns:a16="http://schemas.microsoft.com/office/drawing/2014/main" id="{1F9F1448-2EB7-44F7-8BD3-5102BCE47F3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a:extLst>
            <a:ext uri="{FF2B5EF4-FFF2-40B4-BE49-F238E27FC236}">
              <a16:creationId xmlns:a16="http://schemas.microsoft.com/office/drawing/2014/main" id="{39C77B7C-002E-4B14-9E74-B8ABD944DB3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a:extLst>
            <a:ext uri="{FF2B5EF4-FFF2-40B4-BE49-F238E27FC236}">
              <a16:creationId xmlns:a16="http://schemas.microsoft.com/office/drawing/2014/main" id="{2E11A955-2E51-4C62-A145-988CEFF3E9D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a:extLst>
            <a:ext uri="{FF2B5EF4-FFF2-40B4-BE49-F238E27FC236}">
              <a16:creationId xmlns:a16="http://schemas.microsoft.com/office/drawing/2014/main" id="{EC512628-BB3A-4F67-B5AD-52D898D78C7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a:extLst>
            <a:ext uri="{FF2B5EF4-FFF2-40B4-BE49-F238E27FC236}">
              <a16:creationId xmlns:a16="http://schemas.microsoft.com/office/drawing/2014/main" id="{0EF45117-0C0F-40E6-919A-A16E47F9237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a:extLst>
            <a:ext uri="{FF2B5EF4-FFF2-40B4-BE49-F238E27FC236}">
              <a16:creationId xmlns:a16="http://schemas.microsoft.com/office/drawing/2014/main" id="{5876AEEF-04C0-40C4-A651-389B79425BC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a:extLst>
            <a:ext uri="{FF2B5EF4-FFF2-40B4-BE49-F238E27FC236}">
              <a16:creationId xmlns:a16="http://schemas.microsoft.com/office/drawing/2014/main" id="{066B6C3D-E7CF-4A9C-9403-6DE8FF722A8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a:extLst>
            <a:ext uri="{FF2B5EF4-FFF2-40B4-BE49-F238E27FC236}">
              <a16:creationId xmlns:a16="http://schemas.microsoft.com/office/drawing/2014/main" id="{129959E4-77E4-40A3-8C24-720F7F5B81A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a:extLst>
            <a:ext uri="{FF2B5EF4-FFF2-40B4-BE49-F238E27FC236}">
              <a16:creationId xmlns:a16="http://schemas.microsoft.com/office/drawing/2014/main" id="{F5FF1F00-A643-4BF6-B6A2-005D74054B9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a:extLst>
            <a:ext uri="{FF2B5EF4-FFF2-40B4-BE49-F238E27FC236}">
              <a16:creationId xmlns:a16="http://schemas.microsoft.com/office/drawing/2014/main" id="{9F5DB072-F4FF-41B7-8786-E75FA9DCF21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15" name="直線コネクタ 314">
          <a:extLst>
            <a:ext uri="{FF2B5EF4-FFF2-40B4-BE49-F238E27FC236}">
              <a16:creationId xmlns:a16="http://schemas.microsoft.com/office/drawing/2014/main" id="{96335301-1119-4C2C-99BB-3A2C277E14FB}"/>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16" name="【認定こども園・幼稚園・保育所】&#10;有形固定資産減価償却率最小値テキスト">
          <a:extLst>
            <a:ext uri="{FF2B5EF4-FFF2-40B4-BE49-F238E27FC236}">
              <a16:creationId xmlns:a16="http://schemas.microsoft.com/office/drawing/2014/main" id="{4E921FBB-19E9-4C4B-B62E-CC2A69B884E9}"/>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17" name="直線コネクタ 316">
          <a:extLst>
            <a:ext uri="{FF2B5EF4-FFF2-40B4-BE49-F238E27FC236}">
              <a16:creationId xmlns:a16="http://schemas.microsoft.com/office/drawing/2014/main" id="{4E2F86AF-B9FE-4CFF-97C8-80695E8DCF5B}"/>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318" name="【認定こども園・幼稚園・保育所】&#10;有形固定資産減価償却率最大値テキスト">
          <a:extLst>
            <a:ext uri="{FF2B5EF4-FFF2-40B4-BE49-F238E27FC236}">
              <a16:creationId xmlns:a16="http://schemas.microsoft.com/office/drawing/2014/main" id="{890CA8F2-A054-439E-9181-9E6047FCD7DB}"/>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319" name="直線コネクタ 318">
          <a:extLst>
            <a:ext uri="{FF2B5EF4-FFF2-40B4-BE49-F238E27FC236}">
              <a16:creationId xmlns:a16="http://schemas.microsoft.com/office/drawing/2014/main" id="{9F95C812-3A26-4CA6-B2A2-621FB615D8A2}"/>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320" name="【認定こども園・幼稚園・保育所】&#10;有形固定資産減価償却率平均値テキスト">
          <a:extLst>
            <a:ext uri="{FF2B5EF4-FFF2-40B4-BE49-F238E27FC236}">
              <a16:creationId xmlns:a16="http://schemas.microsoft.com/office/drawing/2014/main" id="{843B9CDC-0157-477B-8112-9829BB386CD1}"/>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321" name="フローチャート: 判断 320">
          <a:extLst>
            <a:ext uri="{FF2B5EF4-FFF2-40B4-BE49-F238E27FC236}">
              <a16:creationId xmlns:a16="http://schemas.microsoft.com/office/drawing/2014/main" id="{8FAE648B-B60C-47F6-9203-0DD89423959A}"/>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322" name="フローチャート: 判断 321">
          <a:extLst>
            <a:ext uri="{FF2B5EF4-FFF2-40B4-BE49-F238E27FC236}">
              <a16:creationId xmlns:a16="http://schemas.microsoft.com/office/drawing/2014/main" id="{ECF62084-7F93-4400-93D0-D68F804FCBA1}"/>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323" name="フローチャート: 判断 322">
          <a:extLst>
            <a:ext uri="{FF2B5EF4-FFF2-40B4-BE49-F238E27FC236}">
              <a16:creationId xmlns:a16="http://schemas.microsoft.com/office/drawing/2014/main" id="{1159920D-A9CD-46A1-9B25-4C932BECE51C}"/>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4" name="フローチャート: 判断 323">
          <a:extLst>
            <a:ext uri="{FF2B5EF4-FFF2-40B4-BE49-F238E27FC236}">
              <a16:creationId xmlns:a16="http://schemas.microsoft.com/office/drawing/2014/main" id="{DEDF6B98-CDB2-4456-A9BD-DBE323EA7FD1}"/>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325" name="フローチャート: 判断 324">
          <a:extLst>
            <a:ext uri="{FF2B5EF4-FFF2-40B4-BE49-F238E27FC236}">
              <a16:creationId xmlns:a16="http://schemas.microsoft.com/office/drawing/2014/main" id="{29D34D89-565D-41E5-A251-5EB600D2092E}"/>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66E4D711-B515-40D2-AFBA-064994083B3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D18D1FA1-7EFB-433B-9F08-6272A013FD9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3C67DD82-1802-42F2-B51F-7F1F6AD7D09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959E15CC-2302-4992-93CB-0B9B21D458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69726379-6C3A-4C18-8C04-CAA7F369645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88265</xdr:rowOff>
    </xdr:from>
    <xdr:to>
      <xdr:col>85</xdr:col>
      <xdr:colOff>177800</xdr:colOff>
      <xdr:row>42</xdr:row>
      <xdr:rowOff>18415</xdr:rowOff>
    </xdr:to>
    <xdr:sp macro="" textlink="">
      <xdr:nvSpPr>
        <xdr:cNvPr id="331" name="楕円 330">
          <a:extLst>
            <a:ext uri="{FF2B5EF4-FFF2-40B4-BE49-F238E27FC236}">
              <a16:creationId xmlns:a16="http://schemas.microsoft.com/office/drawing/2014/main" id="{B9D2B12D-960F-4031-992E-1222364959F4}"/>
            </a:ext>
          </a:extLst>
        </xdr:cNvPr>
        <xdr:cNvSpPr/>
      </xdr:nvSpPr>
      <xdr:spPr>
        <a:xfrm>
          <a:off x="162687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3192</xdr:rowOff>
    </xdr:from>
    <xdr:ext cx="405111" cy="259045"/>
    <xdr:sp macro="" textlink="">
      <xdr:nvSpPr>
        <xdr:cNvPr id="332" name="【認定こども園・幼稚園・保育所】&#10;有形固定資産減価償却率該当値テキスト">
          <a:extLst>
            <a:ext uri="{FF2B5EF4-FFF2-40B4-BE49-F238E27FC236}">
              <a16:creationId xmlns:a16="http://schemas.microsoft.com/office/drawing/2014/main" id="{646A3324-9DAE-4571-85B2-AECBBC6343A3}"/>
            </a:ext>
          </a:extLst>
        </xdr:cNvPr>
        <xdr:cNvSpPr txBox="1"/>
      </xdr:nvSpPr>
      <xdr:spPr>
        <a:xfrm>
          <a:off x="16357600" y="703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97790</xdr:rowOff>
    </xdr:from>
    <xdr:to>
      <xdr:col>81</xdr:col>
      <xdr:colOff>101600</xdr:colOff>
      <xdr:row>42</xdr:row>
      <xdr:rowOff>27940</xdr:rowOff>
    </xdr:to>
    <xdr:sp macro="" textlink="">
      <xdr:nvSpPr>
        <xdr:cNvPr id="333" name="楕円 332">
          <a:extLst>
            <a:ext uri="{FF2B5EF4-FFF2-40B4-BE49-F238E27FC236}">
              <a16:creationId xmlns:a16="http://schemas.microsoft.com/office/drawing/2014/main" id="{850DEF6E-A878-4FAA-8E87-DFF3DEC51B1C}"/>
            </a:ext>
          </a:extLst>
        </xdr:cNvPr>
        <xdr:cNvSpPr/>
      </xdr:nvSpPr>
      <xdr:spPr>
        <a:xfrm>
          <a:off x="15430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139065</xdr:rowOff>
    </xdr:from>
    <xdr:to>
      <xdr:col>85</xdr:col>
      <xdr:colOff>127000</xdr:colOff>
      <xdr:row>41</xdr:row>
      <xdr:rowOff>148590</xdr:rowOff>
    </xdr:to>
    <xdr:cxnSp macro="">
      <xdr:nvCxnSpPr>
        <xdr:cNvPr id="334" name="直線コネクタ 333">
          <a:extLst>
            <a:ext uri="{FF2B5EF4-FFF2-40B4-BE49-F238E27FC236}">
              <a16:creationId xmlns:a16="http://schemas.microsoft.com/office/drawing/2014/main" id="{11EBD4B2-488E-455C-9530-3C6294377E72}"/>
            </a:ext>
          </a:extLst>
        </xdr:cNvPr>
        <xdr:cNvCxnSpPr/>
      </xdr:nvCxnSpPr>
      <xdr:spPr>
        <a:xfrm flipV="1">
          <a:off x="15481300" y="71685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88265</xdr:rowOff>
    </xdr:from>
    <xdr:to>
      <xdr:col>76</xdr:col>
      <xdr:colOff>165100</xdr:colOff>
      <xdr:row>42</xdr:row>
      <xdr:rowOff>18415</xdr:rowOff>
    </xdr:to>
    <xdr:sp macro="" textlink="">
      <xdr:nvSpPr>
        <xdr:cNvPr id="335" name="楕円 334">
          <a:extLst>
            <a:ext uri="{FF2B5EF4-FFF2-40B4-BE49-F238E27FC236}">
              <a16:creationId xmlns:a16="http://schemas.microsoft.com/office/drawing/2014/main" id="{F41CABE4-F5C4-49F7-AB67-C83F99527593}"/>
            </a:ext>
          </a:extLst>
        </xdr:cNvPr>
        <xdr:cNvSpPr/>
      </xdr:nvSpPr>
      <xdr:spPr>
        <a:xfrm>
          <a:off x="14541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139065</xdr:rowOff>
    </xdr:from>
    <xdr:to>
      <xdr:col>81</xdr:col>
      <xdr:colOff>50800</xdr:colOff>
      <xdr:row>41</xdr:row>
      <xdr:rowOff>148590</xdr:rowOff>
    </xdr:to>
    <xdr:cxnSp macro="">
      <xdr:nvCxnSpPr>
        <xdr:cNvPr id="336" name="直線コネクタ 335">
          <a:extLst>
            <a:ext uri="{FF2B5EF4-FFF2-40B4-BE49-F238E27FC236}">
              <a16:creationId xmlns:a16="http://schemas.microsoft.com/office/drawing/2014/main" id="{8C564E4F-9295-40E4-B2B5-971305E95878}"/>
            </a:ext>
          </a:extLst>
        </xdr:cNvPr>
        <xdr:cNvCxnSpPr/>
      </xdr:nvCxnSpPr>
      <xdr:spPr>
        <a:xfrm>
          <a:off x="14592300" y="71685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76835</xdr:rowOff>
    </xdr:from>
    <xdr:to>
      <xdr:col>72</xdr:col>
      <xdr:colOff>38100</xdr:colOff>
      <xdr:row>42</xdr:row>
      <xdr:rowOff>6985</xdr:rowOff>
    </xdr:to>
    <xdr:sp macro="" textlink="">
      <xdr:nvSpPr>
        <xdr:cNvPr id="337" name="楕円 336">
          <a:extLst>
            <a:ext uri="{FF2B5EF4-FFF2-40B4-BE49-F238E27FC236}">
              <a16:creationId xmlns:a16="http://schemas.microsoft.com/office/drawing/2014/main" id="{859E786A-AA6B-4A8D-B0D9-66C25027C5AE}"/>
            </a:ext>
          </a:extLst>
        </xdr:cNvPr>
        <xdr:cNvSpPr/>
      </xdr:nvSpPr>
      <xdr:spPr>
        <a:xfrm>
          <a:off x="13652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127635</xdr:rowOff>
    </xdr:from>
    <xdr:to>
      <xdr:col>76</xdr:col>
      <xdr:colOff>114300</xdr:colOff>
      <xdr:row>41</xdr:row>
      <xdr:rowOff>139065</xdr:rowOff>
    </xdr:to>
    <xdr:cxnSp macro="">
      <xdr:nvCxnSpPr>
        <xdr:cNvPr id="338" name="直線コネクタ 337">
          <a:extLst>
            <a:ext uri="{FF2B5EF4-FFF2-40B4-BE49-F238E27FC236}">
              <a16:creationId xmlns:a16="http://schemas.microsoft.com/office/drawing/2014/main" id="{6DD910AD-8C9B-45C6-B37A-73FE0697D239}"/>
            </a:ext>
          </a:extLst>
        </xdr:cNvPr>
        <xdr:cNvCxnSpPr/>
      </xdr:nvCxnSpPr>
      <xdr:spPr>
        <a:xfrm>
          <a:off x="13703300" y="71570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170180</xdr:rowOff>
    </xdr:from>
    <xdr:to>
      <xdr:col>67</xdr:col>
      <xdr:colOff>101600</xdr:colOff>
      <xdr:row>37</xdr:row>
      <xdr:rowOff>100330</xdr:rowOff>
    </xdr:to>
    <xdr:sp macro="" textlink="">
      <xdr:nvSpPr>
        <xdr:cNvPr id="339" name="楕円 338">
          <a:extLst>
            <a:ext uri="{FF2B5EF4-FFF2-40B4-BE49-F238E27FC236}">
              <a16:creationId xmlns:a16="http://schemas.microsoft.com/office/drawing/2014/main" id="{DD509C5D-FABA-4DB1-8B9F-6CCF36EDD653}"/>
            </a:ext>
          </a:extLst>
        </xdr:cNvPr>
        <xdr:cNvSpPr/>
      </xdr:nvSpPr>
      <xdr:spPr>
        <a:xfrm>
          <a:off x="12763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49530</xdr:rowOff>
    </xdr:from>
    <xdr:to>
      <xdr:col>71</xdr:col>
      <xdr:colOff>177800</xdr:colOff>
      <xdr:row>41</xdr:row>
      <xdr:rowOff>127635</xdr:rowOff>
    </xdr:to>
    <xdr:cxnSp macro="">
      <xdr:nvCxnSpPr>
        <xdr:cNvPr id="340" name="直線コネクタ 339">
          <a:extLst>
            <a:ext uri="{FF2B5EF4-FFF2-40B4-BE49-F238E27FC236}">
              <a16:creationId xmlns:a16="http://schemas.microsoft.com/office/drawing/2014/main" id="{142F6542-1E67-41FA-9655-ED3A4C6A8348}"/>
            </a:ext>
          </a:extLst>
        </xdr:cNvPr>
        <xdr:cNvCxnSpPr/>
      </xdr:nvCxnSpPr>
      <xdr:spPr>
        <a:xfrm>
          <a:off x="12814300" y="6393180"/>
          <a:ext cx="889000" cy="76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341" name="n_1aveValue【認定こども園・幼稚園・保育所】&#10;有形固定資産減価償却率">
          <a:extLst>
            <a:ext uri="{FF2B5EF4-FFF2-40B4-BE49-F238E27FC236}">
              <a16:creationId xmlns:a16="http://schemas.microsoft.com/office/drawing/2014/main" id="{9FD6DB6E-EFF9-4450-AA06-215A6F153EC3}"/>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342" name="n_2aveValue【認定こども園・幼稚園・保育所】&#10;有形固定資産減価償却率">
          <a:extLst>
            <a:ext uri="{FF2B5EF4-FFF2-40B4-BE49-F238E27FC236}">
              <a16:creationId xmlns:a16="http://schemas.microsoft.com/office/drawing/2014/main" id="{C776A854-4098-4A8E-8860-08D090C6A8E3}"/>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343" name="n_3aveValue【認定こども園・幼稚園・保育所】&#10;有形固定資産減価償却率">
          <a:extLst>
            <a:ext uri="{FF2B5EF4-FFF2-40B4-BE49-F238E27FC236}">
              <a16:creationId xmlns:a16="http://schemas.microsoft.com/office/drawing/2014/main" id="{88BD9062-D9F8-4A45-8C5E-1FCC44080023}"/>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344" name="n_4aveValue【認定こども園・幼稚園・保育所】&#10;有形固定資産減価償却率">
          <a:extLst>
            <a:ext uri="{FF2B5EF4-FFF2-40B4-BE49-F238E27FC236}">
              <a16:creationId xmlns:a16="http://schemas.microsoft.com/office/drawing/2014/main" id="{AF82121C-9388-4E65-A623-CB844B700BBF}"/>
            </a:ext>
          </a:extLst>
        </xdr:cNvPr>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19067</xdr:rowOff>
    </xdr:from>
    <xdr:ext cx="405111" cy="259045"/>
    <xdr:sp macro="" textlink="">
      <xdr:nvSpPr>
        <xdr:cNvPr id="345" name="n_1mainValue【認定こども園・幼稚園・保育所】&#10;有形固定資産減価償却率">
          <a:extLst>
            <a:ext uri="{FF2B5EF4-FFF2-40B4-BE49-F238E27FC236}">
              <a16:creationId xmlns:a16="http://schemas.microsoft.com/office/drawing/2014/main" id="{050619E5-C4AE-49EE-B1AE-7235FFAA2B81}"/>
            </a:ext>
          </a:extLst>
        </xdr:cNvPr>
        <xdr:cNvSpPr txBox="1"/>
      </xdr:nvSpPr>
      <xdr:spPr>
        <a:xfrm>
          <a:off x="152660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9542</xdr:rowOff>
    </xdr:from>
    <xdr:ext cx="405111" cy="259045"/>
    <xdr:sp macro="" textlink="">
      <xdr:nvSpPr>
        <xdr:cNvPr id="346" name="n_2mainValue【認定こども園・幼稚園・保育所】&#10;有形固定資産減価償却率">
          <a:extLst>
            <a:ext uri="{FF2B5EF4-FFF2-40B4-BE49-F238E27FC236}">
              <a16:creationId xmlns:a16="http://schemas.microsoft.com/office/drawing/2014/main" id="{DD47250D-7ECE-4973-B348-AEC8F2881561}"/>
            </a:ext>
          </a:extLst>
        </xdr:cNvPr>
        <xdr:cNvSpPr txBox="1"/>
      </xdr:nvSpPr>
      <xdr:spPr>
        <a:xfrm>
          <a:off x="143897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169562</xdr:rowOff>
    </xdr:from>
    <xdr:ext cx="405111" cy="259045"/>
    <xdr:sp macro="" textlink="">
      <xdr:nvSpPr>
        <xdr:cNvPr id="347" name="n_3mainValue【認定こども園・幼稚園・保育所】&#10;有形固定資産減価償却率">
          <a:extLst>
            <a:ext uri="{FF2B5EF4-FFF2-40B4-BE49-F238E27FC236}">
              <a16:creationId xmlns:a16="http://schemas.microsoft.com/office/drawing/2014/main" id="{31557DF0-A24A-42FA-897C-19DBF2DAF355}"/>
            </a:ext>
          </a:extLst>
        </xdr:cNvPr>
        <xdr:cNvSpPr txBox="1"/>
      </xdr:nvSpPr>
      <xdr:spPr>
        <a:xfrm>
          <a:off x="135007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348" name="n_4mainValue【認定こども園・幼稚園・保育所】&#10;有形固定資産減価償却率">
          <a:extLst>
            <a:ext uri="{FF2B5EF4-FFF2-40B4-BE49-F238E27FC236}">
              <a16:creationId xmlns:a16="http://schemas.microsoft.com/office/drawing/2014/main" id="{CE8D9E23-3070-4860-A718-C3EDEBF025E4}"/>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73CC0765-7711-4859-90F5-4834193D778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213F21BC-F02E-4739-93FB-9B3B95480D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6551454B-61DE-4676-902B-0A7BCEECF43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896F09D7-CF9D-4081-A06B-B8965F25D23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1CDFA660-2DC8-43E3-AA28-544F340587A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32A84267-E40F-41D1-9FBF-03331D10EEC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82D36691-0EF4-4403-92F6-F56593C8456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DD25BF8C-CFA6-4F10-99C4-9B8AEBA8F8A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A2223637-8D6E-40E8-A5DB-146BF93FB2C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8FC2AD63-88C0-494A-B3C4-680211687A5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a:extLst>
            <a:ext uri="{FF2B5EF4-FFF2-40B4-BE49-F238E27FC236}">
              <a16:creationId xmlns:a16="http://schemas.microsoft.com/office/drawing/2014/main" id="{420DDBD3-FA76-4981-A189-414A161FCEC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0" name="テキスト ボックス 359">
          <a:extLst>
            <a:ext uri="{FF2B5EF4-FFF2-40B4-BE49-F238E27FC236}">
              <a16:creationId xmlns:a16="http://schemas.microsoft.com/office/drawing/2014/main" id="{821EC27A-C90C-43DD-9207-EC7322CE06F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a:extLst>
            <a:ext uri="{FF2B5EF4-FFF2-40B4-BE49-F238E27FC236}">
              <a16:creationId xmlns:a16="http://schemas.microsoft.com/office/drawing/2014/main" id="{A3AC7F6F-7AE4-429A-B519-5200433401F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2" name="テキスト ボックス 361">
          <a:extLst>
            <a:ext uri="{FF2B5EF4-FFF2-40B4-BE49-F238E27FC236}">
              <a16:creationId xmlns:a16="http://schemas.microsoft.com/office/drawing/2014/main" id="{B0406776-E7DE-45E2-8DA7-24D9AB86D05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a:extLst>
            <a:ext uri="{FF2B5EF4-FFF2-40B4-BE49-F238E27FC236}">
              <a16:creationId xmlns:a16="http://schemas.microsoft.com/office/drawing/2014/main" id="{97CE6C5D-2D4E-4DBC-957D-8EE34549A2A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4" name="テキスト ボックス 363">
          <a:extLst>
            <a:ext uri="{FF2B5EF4-FFF2-40B4-BE49-F238E27FC236}">
              <a16:creationId xmlns:a16="http://schemas.microsoft.com/office/drawing/2014/main" id="{AC77B57F-AE8C-456A-9717-654DA766BF0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a:extLst>
            <a:ext uri="{FF2B5EF4-FFF2-40B4-BE49-F238E27FC236}">
              <a16:creationId xmlns:a16="http://schemas.microsoft.com/office/drawing/2014/main" id="{F82D5943-E13D-4BCC-9E0D-15AF85BB8D9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6" name="テキスト ボックス 365">
          <a:extLst>
            <a:ext uri="{FF2B5EF4-FFF2-40B4-BE49-F238E27FC236}">
              <a16:creationId xmlns:a16="http://schemas.microsoft.com/office/drawing/2014/main" id="{B16C8E7B-4997-4523-BAD8-7966B8780E5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a:extLst>
            <a:ext uri="{FF2B5EF4-FFF2-40B4-BE49-F238E27FC236}">
              <a16:creationId xmlns:a16="http://schemas.microsoft.com/office/drawing/2014/main" id="{A1E39246-406B-4BB7-9148-9E60FFAF8CC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8" name="テキスト ボックス 367">
          <a:extLst>
            <a:ext uri="{FF2B5EF4-FFF2-40B4-BE49-F238E27FC236}">
              <a16:creationId xmlns:a16="http://schemas.microsoft.com/office/drawing/2014/main" id="{8B720D8C-18F1-4752-9B84-C45C7E349BF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4F6AA553-21B0-4AB1-8252-E2EC7EB8ABF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49F3C99E-5AD9-4201-B63C-2F856E1284C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a:extLst>
            <a:ext uri="{FF2B5EF4-FFF2-40B4-BE49-F238E27FC236}">
              <a16:creationId xmlns:a16="http://schemas.microsoft.com/office/drawing/2014/main" id="{1813CF5E-C055-4107-A2B8-3FBD5AEB8D6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372" name="直線コネクタ 371">
          <a:extLst>
            <a:ext uri="{FF2B5EF4-FFF2-40B4-BE49-F238E27FC236}">
              <a16:creationId xmlns:a16="http://schemas.microsoft.com/office/drawing/2014/main" id="{E610A148-BB73-47E6-ABF9-0780D181306B}"/>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373" name="【認定こども園・幼稚園・保育所】&#10;一人当たり面積最小値テキスト">
          <a:extLst>
            <a:ext uri="{FF2B5EF4-FFF2-40B4-BE49-F238E27FC236}">
              <a16:creationId xmlns:a16="http://schemas.microsoft.com/office/drawing/2014/main" id="{07052494-BED7-4081-85DF-255F7B49EAD1}"/>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374" name="直線コネクタ 373">
          <a:extLst>
            <a:ext uri="{FF2B5EF4-FFF2-40B4-BE49-F238E27FC236}">
              <a16:creationId xmlns:a16="http://schemas.microsoft.com/office/drawing/2014/main" id="{CC2C118B-1535-42EE-B6CE-76F5DE43DA48}"/>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375" name="【認定こども園・幼稚園・保育所】&#10;一人当たり面積最大値テキスト">
          <a:extLst>
            <a:ext uri="{FF2B5EF4-FFF2-40B4-BE49-F238E27FC236}">
              <a16:creationId xmlns:a16="http://schemas.microsoft.com/office/drawing/2014/main" id="{D57FD0A3-AA8D-42D3-86FC-FBD4BE1503A5}"/>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376" name="直線コネクタ 375">
          <a:extLst>
            <a:ext uri="{FF2B5EF4-FFF2-40B4-BE49-F238E27FC236}">
              <a16:creationId xmlns:a16="http://schemas.microsoft.com/office/drawing/2014/main" id="{7D2E972E-5F94-4E85-B7BA-D44809248B27}"/>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377" name="【認定こども園・幼稚園・保育所】&#10;一人当たり面積平均値テキスト">
          <a:extLst>
            <a:ext uri="{FF2B5EF4-FFF2-40B4-BE49-F238E27FC236}">
              <a16:creationId xmlns:a16="http://schemas.microsoft.com/office/drawing/2014/main" id="{AEB4E972-0D51-4151-AEF2-B828E5D28716}"/>
            </a:ext>
          </a:extLst>
        </xdr:cNvPr>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378" name="フローチャート: 判断 377">
          <a:extLst>
            <a:ext uri="{FF2B5EF4-FFF2-40B4-BE49-F238E27FC236}">
              <a16:creationId xmlns:a16="http://schemas.microsoft.com/office/drawing/2014/main" id="{98C1D434-5F5C-4961-B6CE-BD674D5AF263}"/>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379" name="フローチャート: 判断 378">
          <a:extLst>
            <a:ext uri="{FF2B5EF4-FFF2-40B4-BE49-F238E27FC236}">
              <a16:creationId xmlns:a16="http://schemas.microsoft.com/office/drawing/2014/main" id="{3960DB29-067A-4F24-A3DD-C34E8F5F7BF8}"/>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380" name="フローチャート: 判断 379">
          <a:extLst>
            <a:ext uri="{FF2B5EF4-FFF2-40B4-BE49-F238E27FC236}">
              <a16:creationId xmlns:a16="http://schemas.microsoft.com/office/drawing/2014/main" id="{C208AEBE-8B2D-4611-BA5B-F5B73C0543E7}"/>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381" name="フローチャート: 判断 380">
          <a:extLst>
            <a:ext uri="{FF2B5EF4-FFF2-40B4-BE49-F238E27FC236}">
              <a16:creationId xmlns:a16="http://schemas.microsoft.com/office/drawing/2014/main" id="{67DCA1A2-B9CD-492C-A7F4-9E13FA63C9CB}"/>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382" name="フローチャート: 判断 381">
          <a:extLst>
            <a:ext uri="{FF2B5EF4-FFF2-40B4-BE49-F238E27FC236}">
              <a16:creationId xmlns:a16="http://schemas.microsoft.com/office/drawing/2014/main" id="{4E8AFE33-73C7-4898-B23E-930EFA5AD68F}"/>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D830DB5F-DBB7-4019-B0A6-CC203CC6041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75EFDC43-F239-459D-A1E3-33EB21F6F80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A01A23A0-E29D-4C0F-A3E7-97DDEB85224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81B79483-72F8-42BD-AE52-839237CA1F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F6BE3E4B-8613-4BF1-8D4F-D401A7B454E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154940</xdr:rowOff>
    </xdr:from>
    <xdr:to>
      <xdr:col>116</xdr:col>
      <xdr:colOff>114300</xdr:colOff>
      <xdr:row>40</xdr:row>
      <xdr:rowOff>85090</xdr:rowOff>
    </xdr:to>
    <xdr:sp macro="" textlink="">
      <xdr:nvSpPr>
        <xdr:cNvPr id="388" name="楕円 387">
          <a:extLst>
            <a:ext uri="{FF2B5EF4-FFF2-40B4-BE49-F238E27FC236}">
              <a16:creationId xmlns:a16="http://schemas.microsoft.com/office/drawing/2014/main" id="{2B6ABE40-9AE2-4C26-A9D0-44D688CCFA68}"/>
            </a:ext>
          </a:extLst>
        </xdr:cNvPr>
        <xdr:cNvSpPr/>
      </xdr:nvSpPr>
      <xdr:spPr>
        <a:xfrm>
          <a:off x="22110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133367</xdr:rowOff>
    </xdr:from>
    <xdr:ext cx="469744" cy="259045"/>
    <xdr:sp macro="" textlink="">
      <xdr:nvSpPr>
        <xdr:cNvPr id="389" name="【認定こども園・幼稚園・保育所】&#10;一人当たり面積該当値テキスト">
          <a:extLst>
            <a:ext uri="{FF2B5EF4-FFF2-40B4-BE49-F238E27FC236}">
              <a16:creationId xmlns:a16="http://schemas.microsoft.com/office/drawing/2014/main" id="{49F9F5C0-4BF8-41A6-B46E-01C2FCA95BDD}"/>
            </a:ext>
          </a:extLst>
        </xdr:cNvPr>
        <xdr:cNvSpPr txBox="1"/>
      </xdr:nvSpPr>
      <xdr:spPr>
        <a:xfrm>
          <a:off x="22199600"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390" name="楕円 389">
          <a:extLst>
            <a:ext uri="{FF2B5EF4-FFF2-40B4-BE49-F238E27FC236}">
              <a16:creationId xmlns:a16="http://schemas.microsoft.com/office/drawing/2014/main" id="{D9DF775A-92ED-4087-AD57-2DECB70C4848}"/>
            </a:ext>
          </a:extLst>
        </xdr:cNvPr>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34290</xdr:rowOff>
    </xdr:from>
    <xdr:to>
      <xdr:col>116</xdr:col>
      <xdr:colOff>63500</xdr:colOff>
      <xdr:row>40</xdr:row>
      <xdr:rowOff>38100</xdr:rowOff>
    </xdr:to>
    <xdr:cxnSp macro="">
      <xdr:nvCxnSpPr>
        <xdr:cNvPr id="391" name="直線コネクタ 390">
          <a:extLst>
            <a:ext uri="{FF2B5EF4-FFF2-40B4-BE49-F238E27FC236}">
              <a16:creationId xmlns:a16="http://schemas.microsoft.com/office/drawing/2014/main" id="{0CAF1407-DF2B-41B1-82FF-E023EF4C53A2}"/>
            </a:ext>
          </a:extLst>
        </xdr:cNvPr>
        <xdr:cNvCxnSpPr/>
      </xdr:nvCxnSpPr>
      <xdr:spPr>
        <a:xfrm flipV="1">
          <a:off x="21323300" y="6892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158750</xdr:rowOff>
    </xdr:from>
    <xdr:to>
      <xdr:col>107</xdr:col>
      <xdr:colOff>101600</xdr:colOff>
      <xdr:row>40</xdr:row>
      <xdr:rowOff>88900</xdr:rowOff>
    </xdr:to>
    <xdr:sp macro="" textlink="">
      <xdr:nvSpPr>
        <xdr:cNvPr id="392" name="楕円 391">
          <a:extLst>
            <a:ext uri="{FF2B5EF4-FFF2-40B4-BE49-F238E27FC236}">
              <a16:creationId xmlns:a16="http://schemas.microsoft.com/office/drawing/2014/main" id="{E7171815-4797-4728-81F1-810171BCE9EF}"/>
            </a:ext>
          </a:extLst>
        </xdr:cNvPr>
        <xdr:cNvSpPr/>
      </xdr:nvSpPr>
      <xdr:spPr>
        <a:xfrm>
          <a:off x="2038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38100</xdr:rowOff>
    </xdr:from>
    <xdr:to>
      <xdr:col>111</xdr:col>
      <xdr:colOff>177800</xdr:colOff>
      <xdr:row>40</xdr:row>
      <xdr:rowOff>38100</xdr:rowOff>
    </xdr:to>
    <xdr:cxnSp macro="">
      <xdr:nvCxnSpPr>
        <xdr:cNvPr id="393" name="直線コネクタ 392">
          <a:extLst>
            <a:ext uri="{FF2B5EF4-FFF2-40B4-BE49-F238E27FC236}">
              <a16:creationId xmlns:a16="http://schemas.microsoft.com/office/drawing/2014/main" id="{C50295AC-F3E8-49A6-AD4A-F0993B541D78}"/>
            </a:ext>
          </a:extLst>
        </xdr:cNvPr>
        <xdr:cNvCxnSpPr/>
      </xdr:nvCxnSpPr>
      <xdr:spPr>
        <a:xfrm>
          <a:off x="20434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162560</xdr:rowOff>
    </xdr:from>
    <xdr:to>
      <xdr:col>102</xdr:col>
      <xdr:colOff>165100</xdr:colOff>
      <xdr:row>40</xdr:row>
      <xdr:rowOff>92710</xdr:rowOff>
    </xdr:to>
    <xdr:sp macro="" textlink="">
      <xdr:nvSpPr>
        <xdr:cNvPr id="394" name="楕円 393">
          <a:extLst>
            <a:ext uri="{FF2B5EF4-FFF2-40B4-BE49-F238E27FC236}">
              <a16:creationId xmlns:a16="http://schemas.microsoft.com/office/drawing/2014/main" id="{D234F744-971D-472F-AC4D-858873F4A59D}"/>
            </a:ext>
          </a:extLst>
        </xdr:cNvPr>
        <xdr:cNvSpPr/>
      </xdr:nvSpPr>
      <xdr:spPr>
        <a:xfrm>
          <a:off x="19494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38100</xdr:rowOff>
    </xdr:from>
    <xdr:to>
      <xdr:col>107</xdr:col>
      <xdr:colOff>50800</xdr:colOff>
      <xdr:row>40</xdr:row>
      <xdr:rowOff>41910</xdr:rowOff>
    </xdr:to>
    <xdr:cxnSp macro="">
      <xdr:nvCxnSpPr>
        <xdr:cNvPr id="395" name="直線コネクタ 394">
          <a:extLst>
            <a:ext uri="{FF2B5EF4-FFF2-40B4-BE49-F238E27FC236}">
              <a16:creationId xmlns:a16="http://schemas.microsoft.com/office/drawing/2014/main" id="{00F25575-E13A-4663-B529-1B6A127997F6}"/>
            </a:ext>
          </a:extLst>
        </xdr:cNvPr>
        <xdr:cNvCxnSpPr/>
      </xdr:nvCxnSpPr>
      <xdr:spPr>
        <a:xfrm flipV="1">
          <a:off x="19545300" y="6896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166370</xdr:rowOff>
    </xdr:from>
    <xdr:to>
      <xdr:col>98</xdr:col>
      <xdr:colOff>38100</xdr:colOff>
      <xdr:row>40</xdr:row>
      <xdr:rowOff>96520</xdr:rowOff>
    </xdr:to>
    <xdr:sp macro="" textlink="">
      <xdr:nvSpPr>
        <xdr:cNvPr id="396" name="楕円 395">
          <a:extLst>
            <a:ext uri="{FF2B5EF4-FFF2-40B4-BE49-F238E27FC236}">
              <a16:creationId xmlns:a16="http://schemas.microsoft.com/office/drawing/2014/main" id="{CF71989E-2B1D-41D4-8F3E-384611BC7408}"/>
            </a:ext>
          </a:extLst>
        </xdr:cNvPr>
        <xdr:cNvSpPr/>
      </xdr:nvSpPr>
      <xdr:spPr>
        <a:xfrm>
          <a:off x="18605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41910</xdr:rowOff>
    </xdr:from>
    <xdr:to>
      <xdr:col>102</xdr:col>
      <xdr:colOff>114300</xdr:colOff>
      <xdr:row>40</xdr:row>
      <xdr:rowOff>45720</xdr:rowOff>
    </xdr:to>
    <xdr:cxnSp macro="">
      <xdr:nvCxnSpPr>
        <xdr:cNvPr id="397" name="直線コネクタ 396">
          <a:extLst>
            <a:ext uri="{FF2B5EF4-FFF2-40B4-BE49-F238E27FC236}">
              <a16:creationId xmlns:a16="http://schemas.microsoft.com/office/drawing/2014/main" id="{E1A7C197-9AED-481A-8C8E-65BFDF399B6B}"/>
            </a:ext>
          </a:extLst>
        </xdr:cNvPr>
        <xdr:cNvCxnSpPr/>
      </xdr:nvCxnSpPr>
      <xdr:spPr>
        <a:xfrm flipV="1">
          <a:off x="18656300" y="689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398" name="n_1aveValue【認定こども園・幼稚園・保育所】&#10;一人当たり面積">
          <a:extLst>
            <a:ext uri="{FF2B5EF4-FFF2-40B4-BE49-F238E27FC236}">
              <a16:creationId xmlns:a16="http://schemas.microsoft.com/office/drawing/2014/main" id="{22D3A481-202D-466A-B84D-FACAAD13D7F9}"/>
            </a:ext>
          </a:extLst>
        </xdr:cNvPr>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399" name="n_2aveValue【認定こども園・幼稚園・保育所】&#10;一人当たり面積">
          <a:extLst>
            <a:ext uri="{FF2B5EF4-FFF2-40B4-BE49-F238E27FC236}">
              <a16:creationId xmlns:a16="http://schemas.microsoft.com/office/drawing/2014/main" id="{4CAD49D0-8FCF-4498-8807-319F9B4CCAD7}"/>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00" name="n_3aveValue【認定こども園・幼稚園・保育所】&#10;一人当たり面積">
          <a:extLst>
            <a:ext uri="{FF2B5EF4-FFF2-40B4-BE49-F238E27FC236}">
              <a16:creationId xmlns:a16="http://schemas.microsoft.com/office/drawing/2014/main" id="{AB332F51-C7AC-459E-9D7F-F0F0BE869C67}"/>
            </a:ext>
          </a:extLst>
        </xdr:cNvPr>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01" name="n_4aveValue【認定こども園・幼稚園・保育所】&#10;一人当たり面積">
          <a:extLst>
            <a:ext uri="{FF2B5EF4-FFF2-40B4-BE49-F238E27FC236}">
              <a16:creationId xmlns:a16="http://schemas.microsoft.com/office/drawing/2014/main" id="{69E4A70D-4A34-4F29-B1D7-9A8EF5A1BA6E}"/>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402" name="n_1mainValue【認定こども園・幼稚園・保育所】&#10;一人当たり面積">
          <a:extLst>
            <a:ext uri="{FF2B5EF4-FFF2-40B4-BE49-F238E27FC236}">
              <a16:creationId xmlns:a16="http://schemas.microsoft.com/office/drawing/2014/main" id="{01B82389-5318-493E-B061-E86223AC43C1}"/>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80027</xdr:rowOff>
    </xdr:from>
    <xdr:ext cx="469744" cy="259045"/>
    <xdr:sp macro="" textlink="">
      <xdr:nvSpPr>
        <xdr:cNvPr id="403" name="n_2mainValue【認定こども園・幼稚園・保育所】&#10;一人当たり面積">
          <a:extLst>
            <a:ext uri="{FF2B5EF4-FFF2-40B4-BE49-F238E27FC236}">
              <a16:creationId xmlns:a16="http://schemas.microsoft.com/office/drawing/2014/main" id="{19B233C8-8460-4570-B30E-69C1B0F7C429}"/>
            </a:ext>
          </a:extLst>
        </xdr:cNvPr>
        <xdr:cNvSpPr txBox="1"/>
      </xdr:nvSpPr>
      <xdr:spPr>
        <a:xfrm>
          <a:off x="20199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83837</xdr:rowOff>
    </xdr:from>
    <xdr:ext cx="469744" cy="259045"/>
    <xdr:sp macro="" textlink="">
      <xdr:nvSpPr>
        <xdr:cNvPr id="404" name="n_3mainValue【認定こども園・幼稚園・保育所】&#10;一人当たり面積">
          <a:extLst>
            <a:ext uri="{FF2B5EF4-FFF2-40B4-BE49-F238E27FC236}">
              <a16:creationId xmlns:a16="http://schemas.microsoft.com/office/drawing/2014/main" id="{4198A438-378C-4CA7-BA8E-C35BF443FA33}"/>
            </a:ext>
          </a:extLst>
        </xdr:cNvPr>
        <xdr:cNvSpPr txBox="1"/>
      </xdr:nvSpPr>
      <xdr:spPr>
        <a:xfrm>
          <a:off x="19310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87647</xdr:rowOff>
    </xdr:from>
    <xdr:ext cx="469744" cy="259045"/>
    <xdr:sp macro="" textlink="">
      <xdr:nvSpPr>
        <xdr:cNvPr id="405" name="n_4mainValue【認定こども園・幼稚園・保育所】&#10;一人当たり面積">
          <a:extLst>
            <a:ext uri="{FF2B5EF4-FFF2-40B4-BE49-F238E27FC236}">
              <a16:creationId xmlns:a16="http://schemas.microsoft.com/office/drawing/2014/main" id="{66D91D27-399F-4D07-B695-0DE189239EDC}"/>
            </a:ext>
          </a:extLst>
        </xdr:cNvPr>
        <xdr:cNvSpPr txBox="1"/>
      </xdr:nvSpPr>
      <xdr:spPr>
        <a:xfrm>
          <a:off x="18421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5BE222CA-804C-422E-9728-514A864F22C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B3D357D5-2DA2-4CB5-9BCE-6E6ADA31C1D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3E584983-9291-4B0F-9966-5E2FF9CDF46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45390DAD-F8A4-4B87-8CB6-AD2A54EDA3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76E8E818-23A6-4DD0-9CA6-6644673BC60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313D03E8-FA22-4667-99A0-84E7AEEFB1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14B101B5-025C-496E-8A39-264BF09744E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9E650C88-A49D-479C-94E6-B986AAD3B5D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63A4E91F-B568-4D95-AE31-782B6F271E5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65C23F4C-9FD4-4ED0-9EF8-AC9B81878DA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EF03AFB6-1A2B-4E5F-9EA5-16167B5263D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7" name="直線コネクタ 416">
          <a:extLst>
            <a:ext uri="{FF2B5EF4-FFF2-40B4-BE49-F238E27FC236}">
              <a16:creationId xmlns:a16="http://schemas.microsoft.com/office/drawing/2014/main" id="{1F714417-D039-4AB3-B98F-87475954DA5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8" name="テキスト ボックス 417">
          <a:extLst>
            <a:ext uri="{FF2B5EF4-FFF2-40B4-BE49-F238E27FC236}">
              <a16:creationId xmlns:a16="http://schemas.microsoft.com/office/drawing/2014/main" id="{E5B1DB90-7AED-41CC-80B4-DE709D7B81A9}"/>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9" name="直線コネクタ 418">
          <a:extLst>
            <a:ext uri="{FF2B5EF4-FFF2-40B4-BE49-F238E27FC236}">
              <a16:creationId xmlns:a16="http://schemas.microsoft.com/office/drawing/2014/main" id="{15A78003-A157-4294-A265-CC268ADDFA3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0" name="テキスト ボックス 419">
          <a:extLst>
            <a:ext uri="{FF2B5EF4-FFF2-40B4-BE49-F238E27FC236}">
              <a16:creationId xmlns:a16="http://schemas.microsoft.com/office/drawing/2014/main" id="{7568A3AB-980A-432B-8870-FDA51C8C54C9}"/>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1" name="直線コネクタ 420">
          <a:extLst>
            <a:ext uri="{FF2B5EF4-FFF2-40B4-BE49-F238E27FC236}">
              <a16:creationId xmlns:a16="http://schemas.microsoft.com/office/drawing/2014/main" id="{D0505BDD-A399-46B5-AE73-AC1D8DDC4A5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2" name="テキスト ボックス 421">
          <a:extLst>
            <a:ext uri="{FF2B5EF4-FFF2-40B4-BE49-F238E27FC236}">
              <a16:creationId xmlns:a16="http://schemas.microsoft.com/office/drawing/2014/main" id="{04B66DA7-2076-403E-95F2-5D3A9891004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3" name="直線コネクタ 422">
          <a:extLst>
            <a:ext uri="{FF2B5EF4-FFF2-40B4-BE49-F238E27FC236}">
              <a16:creationId xmlns:a16="http://schemas.microsoft.com/office/drawing/2014/main" id="{D7EFFC9F-B276-4E37-B70F-D07F2FF0054D}"/>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4" name="テキスト ボックス 423">
          <a:extLst>
            <a:ext uri="{FF2B5EF4-FFF2-40B4-BE49-F238E27FC236}">
              <a16:creationId xmlns:a16="http://schemas.microsoft.com/office/drawing/2014/main" id="{409D9657-8057-41E2-B6D9-567ADF4130EC}"/>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id="{BE4F6128-A9E3-45FC-8A04-34574EB6EF0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a:extLst>
            <a:ext uri="{FF2B5EF4-FFF2-40B4-BE49-F238E27FC236}">
              <a16:creationId xmlns:a16="http://schemas.microsoft.com/office/drawing/2014/main" id="{9D4CF311-DD6B-48DB-A471-47E424FF09E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a:extLst>
            <a:ext uri="{FF2B5EF4-FFF2-40B4-BE49-F238E27FC236}">
              <a16:creationId xmlns:a16="http://schemas.microsoft.com/office/drawing/2014/main" id="{FF117C89-2F96-48BF-AFC5-3A5CDB910B4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41148</xdr:rowOff>
    </xdr:from>
    <xdr:to>
      <xdr:col>85</xdr:col>
      <xdr:colOff>126364</xdr:colOff>
      <xdr:row>62</xdr:row>
      <xdr:rowOff>66294</xdr:rowOff>
    </xdr:to>
    <xdr:cxnSp macro="">
      <xdr:nvCxnSpPr>
        <xdr:cNvPr id="428" name="直線コネクタ 427">
          <a:extLst>
            <a:ext uri="{FF2B5EF4-FFF2-40B4-BE49-F238E27FC236}">
              <a16:creationId xmlns:a16="http://schemas.microsoft.com/office/drawing/2014/main" id="{87B4E788-E91C-4F72-AF7B-DB58F1DBEDBB}"/>
            </a:ext>
          </a:extLst>
        </xdr:cNvPr>
        <xdr:cNvCxnSpPr/>
      </xdr:nvCxnSpPr>
      <xdr:spPr>
        <a:xfrm flipV="1">
          <a:off x="16318864" y="9642348"/>
          <a:ext cx="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429" name="【学校施設】&#10;有形固定資産減価償却率最小値テキスト">
          <a:extLst>
            <a:ext uri="{FF2B5EF4-FFF2-40B4-BE49-F238E27FC236}">
              <a16:creationId xmlns:a16="http://schemas.microsoft.com/office/drawing/2014/main" id="{CDA056CF-865C-4CC6-89D1-636142BB1EA7}"/>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430" name="直線コネクタ 429">
          <a:extLst>
            <a:ext uri="{FF2B5EF4-FFF2-40B4-BE49-F238E27FC236}">
              <a16:creationId xmlns:a16="http://schemas.microsoft.com/office/drawing/2014/main" id="{1C42EFE7-5CEF-4F2D-BB90-DF539CCA12A3}"/>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159275</xdr:rowOff>
    </xdr:from>
    <xdr:ext cx="405111" cy="259045"/>
    <xdr:sp macro="" textlink="">
      <xdr:nvSpPr>
        <xdr:cNvPr id="431" name="【学校施設】&#10;有形固定資産減価償却率最大値テキスト">
          <a:extLst>
            <a:ext uri="{FF2B5EF4-FFF2-40B4-BE49-F238E27FC236}">
              <a16:creationId xmlns:a16="http://schemas.microsoft.com/office/drawing/2014/main" id="{079455C6-E0FD-4017-8F16-BE1417EB9725}"/>
            </a:ext>
          </a:extLst>
        </xdr:cNvPr>
        <xdr:cNvSpPr txBox="1"/>
      </xdr:nvSpPr>
      <xdr:spPr>
        <a:xfrm>
          <a:off x="163576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41148</xdr:rowOff>
    </xdr:from>
    <xdr:to>
      <xdr:col>86</xdr:col>
      <xdr:colOff>25400</xdr:colOff>
      <xdr:row>56</xdr:row>
      <xdr:rowOff>41148</xdr:rowOff>
    </xdr:to>
    <xdr:cxnSp macro="">
      <xdr:nvCxnSpPr>
        <xdr:cNvPr id="432" name="直線コネクタ 431">
          <a:extLst>
            <a:ext uri="{FF2B5EF4-FFF2-40B4-BE49-F238E27FC236}">
              <a16:creationId xmlns:a16="http://schemas.microsoft.com/office/drawing/2014/main" id="{4ECF90FF-DC97-4D14-9D24-B8A90A3A43AD}"/>
            </a:ext>
          </a:extLst>
        </xdr:cNvPr>
        <xdr:cNvCxnSpPr/>
      </xdr:nvCxnSpPr>
      <xdr:spPr>
        <a:xfrm>
          <a:off x="16230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10939</xdr:rowOff>
    </xdr:from>
    <xdr:ext cx="405111" cy="259045"/>
    <xdr:sp macro="" textlink="">
      <xdr:nvSpPr>
        <xdr:cNvPr id="433" name="【学校施設】&#10;有形固定資産減価償却率平均値テキスト">
          <a:extLst>
            <a:ext uri="{FF2B5EF4-FFF2-40B4-BE49-F238E27FC236}">
              <a16:creationId xmlns:a16="http://schemas.microsoft.com/office/drawing/2014/main" id="{47953876-D4A7-404C-B010-451737A3916F}"/>
            </a:ext>
          </a:extLst>
        </xdr:cNvPr>
        <xdr:cNvSpPr txBox="1"/>
      </xdr:nvSpPr>
      <xdr:spPr>
        <a:xfrm>
          <a:off x="16357600" y="995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434" name="フローチャート: 判断 433">
          <a:extLst>
            <a:ext uri="{FF2B5EF4-FFF2-40B4-BE49-F238E27FC236}">
              <a16:creationId xmlns:a16="http://schemas.microsoft.com/office/drawing/2014/main" id="{8A1EA4E6-48BE-4B37-A1CA-694975DED4E9}"/>
            </a:ext>
          </a:extLst>
        </xdr:cNvPr>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152654</xdr:rowOff>
    </xdr:from>
    <xdr:to>
      <xdr:col>81</xdr:col>
      <xdr:colOff>101600</xdr:colOff>
      <xdr:row>59</xdr:row>
      <xdr:rowOff>82804</xdr:rowOff>
    </xdr:to>
    <xdr:sp macro="" textlink="">
      <xdr:nvSpPr>
        <xdr:cNvPr id="435" name="フローチャート: 判断 434">
          <a:extLst>
            <a:ext uri="{FF2B5EF4-FFF2-40B4-BE49-F238E27FC236}">
              <a16:creationId xmlns:a16="http://schemas.microsoft.com/office/drawing/2014/main" id="{74A59B0F-29ED-43A0-BA5F-487885557004}"/>
            </a:ext>
          </a:extLst>
        </xdr:cNvPr>
        <xdr:cNvSpPr/>
      </xdr:nvSpPr>
      <xdr:spPr>
        <a:xfrm>
          <a:off x="15430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138938</xdr:rowOff>
    </xdr:from>
    <xdr:to>
      <xdr:col>76</xdr:col>
      <xdr:colOff>165100</xdr:colOff>
      <xdr:row>59</xdr:row>
      <xdr:rowOff>69088</xdr:rowOff>
    </xdr:to>
    <xdr:sp macro="" textlink="">
      <xdr:nvSpPr>
        <xdr:cNvPr id="436" name="フローチャート: 判断 435">
          <a:extLst>
            <a:ext uri="{FF2B5EF4-FFF2-40B4-BE49-F238E27FC236}">
              <a16:creationId xmlns:a16="http://schemas.microsoft.com/office/drawing/2014/main" id="{083F9CF7-2D2A-4AC0-99B4-9F29FDF839C6}"/>
            </a:ext>
          </a:extLst>
        </xdr:cNvPr>
        <xdr:cNvSpPr/>
      </xdr:nvSpPr>
      <xdr:spPr>
        <a:xfrm>
          <a:off x="14541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118364</xdr:rowOff>
    </xdr:from>
    <xdr:to>
      <xdr:col>72</xdr:col>
      <xdr:colOff>38100</xdr:colOff>
      <xdr:row>59</xdr:row>
      <xdr:rowOff>48514</xdr:rowOff>
    </xdr:to>
    <xdr:sp macro="" textlink="">
      <xdr:nvSpPr>
        <xdr:cNvPr id="437" name="フローチャート: 判断 436">
          <a:extLst>
            <a:ext uri="{FF2B5EF4-FFF2-40B4-BE49-F238E27FC236}">
              <a16:creationId xmlns:a16="http://schemas.microsoft.com/office/drawing/2014/main" id="{59D54CFC-F57C-430B-9288-9AD19C4E7DD3}"/>
            </a:ext>
          </a:extLst>
        </xdr:cNvPr>
        <xdr:cNvSpPr/>
      </xdr:nvSpPr>
      <xdr:spPr>
        <a:xfrm>
          <a:off x="13652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56642</xdr:rowOff>
    </xdr:from>
    <xdr:to>
      <xdr:col>67</xdr:col>
      <xdr:colOff>101600</xdr:colOff>
      <xdr:row>58</xdr:row>
      <xdr:rowOff>158242</xdr:rowOff>
    </xdr:to>
    <xdr:sp macro="" textlink="">
      <xdr:nvSpPr>
        <xdr:cNvPr id="438" name="フローチャート: 判断 437">
          <a:extLst>
            <a:ext uri="{FF2B5EF4-FFF2-40B4-BE49-F238E27FC236}">
              <a16:creationId xmlns:a16="http://schemas.microsoft.com/office/drawing/2014/main" id="{24868D79-7667-435E-8AEB-0DD61DC11A80}"/>
            </a:ext>
          </a:extLst>
        </xdr:cNvPr>
        <xdr:cNvSpPr/>
      </xdr:nvSpPr>
      <xdr:spPr>
        <a:xfrm>
          <a:off x="12763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562CB8B7-9BD3-44EF-B7F6-A16E229407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DFEAF9B1-5305-474B-84D6-0DC3E0BE847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41982302-28AD-4101-A38E-D3C6937AED0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37EFC033-892C-4CE6-A075-D2AB589228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14265F5B-851C-4EB4-826A-6C0FC601202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95504</xdr:rowOff>
    </xdr:from>
    <xdr:to>
      <xdr:col>85</xdr:col>
      <xdr:colOff>177800</xdr:colOff>
      <xdr:row>61</xdr:row>
      <xdr:rowOff>25654</xdr:rowOff>
    </xdr:to>
    <xdr:sp macro="" textlink="">
      <xdr:nvSpPr>
        <xdr:cNvPr id="444" name="楕円 443">
          <a:extLst>
            <a:ext uri="{FF2B5EF4-FFF2-40B4-BE49-F238E27FC236}">
              <a16:creationId xmlns:a16="http://schemas.microsoft.com/office/drawing/2014/main" id="{DD5AB89F-1177-4F58-BA51-884C84BF3E1D}"/>
            </a:ext>
          </a:extLst>
        </xdr:cNvPr>
        <xdr:cNvSpPr/>
      </xdr:nvSpPr>
      <xdr:spPr>
        <a:xfrm>
          <a:off x="162687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73931</xdr:rowOff>
    </xdr:from>
    <xdr:ext cx="405111" cy="259045"/>
    <xdr:sp macro="" textlink="">
      <xdr:nvSpPr>
        <xdr:cNvPr id="445" name="【学校施設】&#10;有形固定資産減価償却率該当値テキスト">
          <a:extLst>
            <a:ext uri="{FF2B5EF4-FFF2-40B4-BE49-F238E27FC236}">
              <a16:creationId xmlns:a16="http://schemas.microsoft.com/office/drawing/2014/main" id="{225FFC95-AAC3-4A7E-A9F0-0524FAE35743}"/>
            </a:ext>
          </a:extLst>
        </xdr:cNvPr>
        <xdr:cNvSpPr txBox="1"/>
      </xdr:nvSpPr>
      <xdr:spPr>
        <a:xfrm>
          <a:off x="16357600"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125222</xdr:rowOff>
    </xdr:from>
    <xdr:to>
      <xdr:col>81</xdr:col>
      <xdr:colOff>101600</xdr:colOff>
      <xdr:row>61</xdr:row>
      <xdr:rowOff>55372</xdr:rowOff>
    </xdr:to>
    <xdr:sp macro="" textlink="">
      <xdr:nvSpPr>
        <xdr:cNvPr id="446" name="楕円 445">
          <a:extLst>
            <a:ext uri="{FF2B5EF4-FFF2-40B4-BE49-F238E27FC236}">
              <a16:creationId xmlns:a16="http://schemas.microsoft.com/office/drawing/2014/main" id="{A1FBECA7-3411-4411-BDDA-90054EE31A4C}"/>
            </a:ext>
          </a:extLst>
        </xdr:cNvPr>
        <xdr:cNvSpPr/>
      </xdr:nvSpPr>
      <xdr:spPr>
        <a:xfrm>
          <a:off x="154305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146304</xdr:rowOff>
    </xdr:from>
    <xdr:to>
      <xdr:col>85</xdr:col>
      <xdr:colOff>127000</xdr:colOff>
      <xdr:row>61</xdr:row>
      <xdr:rowOff>4572</xdr:rowOff>
    </xdr:to>
    <xdr:cxnSp macro="">
      <xdr:nvCxnSpPr>
        <xdr:cNvPr id="447" name="直線コネクタ 446">
          <a:extLst>
            <a:ext uri="{FF2B5EF4-FFF2-40B4-BE49-F238E27FC236}">
              <a16:creationId xmlns:a16="http://schemas.microsoft.com/office/drawing/2014/main" id="{D1549E97-838D-40B5-8D69-744DE1E4C5CB}"/>
            </a:ext>
          </a:extLst>
        </xdr:cNvPr>
        <xdr:cNvCxnSpPr/>
      </xdr:nvCxnSpPr>
      <xdr:spPr>
        <a:xfrm flipV="1">
          <a:off x="15481300" y="1043330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100076</xdr:rowOff>
    </xdr:from>
    <xdr:to>
      <xdr:col>76</xdr:col>
      <xdr:colOff>165100</xdr:colOff>
      <xdr:row>61</xdr:row>
      <xdr:rowOff>30226</xdr:rowOff>
    </xdr:to>
    <xdr:sp macro="" textlink="">
      <xdr:nvSpPr>
        <xdr:cNvPr id="448" name="楕円 447">
          <a:extLst>
            <a:ext uri="{FF2B5EF4-FFF2-40B4-BE49-F238E27FC236}">
              <a16:creationId xmlns:a16="http://schemas.microsoft.com/office/drawing/2014/main" id="{F1EA059E-B1F0-484F-AB36-6539277E760A}"/>
            </a:ext>
          </a:extLst>
        </xdr:cNvPr>
        <xdr:cNvSpPr/>
      </xdr:nvSpPr>
      <xdr:spPr>
        <a:xfrm>
          <a:off x="14541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150876</xdr:rowOff>
    </xdr:from>
    <xdr:to>
      <xdr:col>81</xdr:col>
      <xdr:colOff>50800</xdr:colOff>
      <xdr:row>61</xdr:row>
      <xdr:rowOff>4572</xdr:rowOff>
    </xdr:to>
    <xdr:cxnSp macro="">
      <xdr:nvCxnSpPr>
        <xdr:cNvPr id="449" name="直線コネクタ 448">
          <a:extLst>
            <a:ext uri="{FF2B5EF4-FFF2-40B4-BE49-F238E27FC236}">
              <a16:creationId xmlns:a16="http://schemas.microsoft.com/office/drawing/2014/main" id="{AA8CC314-D2A1-44CA-922A-29DB4AD4EAB2}"/>
            </a:ext>
          </a:extLst>
        </xdr:cNvPr>
        <xdr:cNvCxnSpPr/>
      </xdr:nvCxnSpPr>
      <xdr:spPr>
        <a:xfrm>
          <a:off x="14592300" y="1043787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77216</xdr:rowOff>
    </xdr:from>
    <xdr:to>
      <xdr:col>72</xdr:col>
      <xdr:colOff>38100</xdr:colOff>
      <xdr:row>61</xdr:row>
      <xdr:rowOff>7366</xdr:rowOff>
    </xdr:to>
    <xdr:sp macro="" textlink="">
      <xdr:nvSpPr>
        <xdr:cNvPr id="450" name="楕円 449">
          <a:extLst>
            <a:ext uri="{FF2B5EF4-FFF2-40B4-BE49-F238E27FC236}">
              <a16:creationId xmlns:a16="http://schemas.microsoft.com/office/drawing/2014/main" id="{6131A5AC-235D-4716-8DBF-B7369E6A0AAD}"/>
            </a:ext>
          </a:extLst>
        </xdr:cNvPr>
        <xdr:cNvSpPr/>
      </xdr:nvSpPr>
      <xdr:spPr>
        <a:xfrm>
          <a:off x="13652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128016</xdr:rowOff>
    </xdr:from>
    <xdr:to>
      <xdr:col>76</xdr:col>
      <xdr:colOff>114300</xdr:colOff>
      <xdr:row>60</xdr:row>
      <xdr:rowOff>150876</xdr:rowOff>
    </xdr:to>
    <xdr:cxnSp macro="">
      <xdr:nvCxnSpPr>
        <xdr:cNvPr id="451" name="直線コネクタ 450">
          <a:extLst>
            <a:ext uri="{FF2B5EF4-FFF2-40B4-BE49-F238E27FC236}">
              <a16:creationId xmlns:a16="http://schemas.microsoft.com/office/drawing/2014/main" id="{CABE0266-A4F5-4513-8407-43F3BDCBF596}"/>
            </a:ext>
          </a:extLst>
        </xdr:cNvPr>
        <xdr:cNvCxnSpPr/>
      </xdr:nvCxnSpPr>
      <xdr:spPr>
        <a:xfrm>
          <a:off x="13703300" y="10415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40640</xdr:rowOff>
    </xdr:from>
    <xdr:to>
      <xdr:col>67</xdr:col>
      <xdr:colOff>101600</xdr:colOff>
      <xdr:row>55</xdr:row>
      <xdr:rowOff>142240</xdr:rowOff>
    </xdr:to>
    <xdr:sp macro="" textlink="">
      <xdr:nvSpPr>
        <xdr:cNvPr id="452" name="楕円 451">
          <a:extLst>
            <a:ext uri="{FF2B5EF4-FFF2-40B4-BE49-F238E27FC236}">
              <a16:creationId xmlns:a16="http://schemas.microsoft.com/office/drawing/2014/main" id="{A162A1B2-6CFD-4850-BC47-86C75B01AB5C}"/>
            </a:ext>
          </a:extLst>
        </xdr:cNvPr>
        <xdr:cNvSpPr/>
      </xdr:nvSpPr>
      <xdr:spPr>
        <a:xfrm>
          <a:off x="12763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91440</xdr:rowOff>
    </xdr:from>
    <xdr:to>
      <xdr:col>71</xdr:col>
      <xdr:colOff>177800</xdr:colOff>
      <xdr:row>60</xdr:row>
      <xdr:rowOff>128016</xdr:rowOff>
    </xdr:to>
    <xdr:cxnSp macro="">
      <xdr:nvCxnSpPr>
        <xdr:cNvPr id="453" name="直線コネクタ 452">
          <a:extLst>
            <a:ext uri="{FF2B5EF4-FFF2-40B4-BE49-F238E27FC236}">
              <a16:creationId xmlns:a16="http://schemas.microsoft.com/office/drawing/2014/main" id="{546BD714-140B-428B-AB91-3E3ED8021382}"/>
            </a:ext>
          </a:extLst>
        </xdr:cNvPr>
        <xdr:cNvCxnSpPr/>
      </xdr:nvCxnSpPr>
      <xdr:spPr>
        <a:xfrm>
          <a:off x="12814300" y="9521190"/>
          <a:ext cx="889000" cy="89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99331</xdr:rowOff>
    </xdr:from>
    <xdr:ext cx="405111" cy="259045"/>
    <xdr:sp macro="" textlink="">
      <xdr:nvSpPr>
        <xdr:cNvPr id="454" name="n_1aveValue【学校施設】&#10;有形固定資産減価償却率">
          <a:extLst>
            <a:ext uri="{FF2B5EF4-FFF2-40B4-BE49-F238E27FC236}">
              <a16:creationId xmlns:a16="http://schemas.microsoft.com/office/drawing/2014/main" id="{1C70C92A-18DB-47BE-BEAC-CB680DE7E80B}"/>
            </a:ext>
          </a:extLst>
        </xdr:cNvPr>
        <xdr:cNvSpPr txBox="1"/>
      </xdr:nvSpPr>
      <xdr:spPr>
        <a:xfrm>
          <a:off x="15266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85615</xdr:rowOff>
    </xdr:from>
    <xdr:ext cx="405111" cy="259045"/>
    <xdr:sp macro="" textlink="">
      <xdr:nvSpPr>
        <xdr:cNvPr id="455" name="n_2aveValue【学校施設】&#10;有形固定資産減価償却率">
          <a:extLst>
            <a:ext uri="{FF2B5EF4-FFF2-40B4-BE49-F238E27FC236}">
              <a16:creationId xmlns:a16="http://schemas.microsoft.com/office/drawing/2014/main" id="{CECA28E0-2F0C-4634-8E1D-459604D8904E}"/>
            </a:ext>
          </a:extLst>
        </xdr:cNvPr>
        <xdr:cNvSpPr txBox="1"/>
      </xdr:nvSpPr>
      <xdr:spPr>
        <a:xfrm>
          <a:off x="14389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65041</xdr:rowOff>
    </xdr:from>
    <xdr:ext cx="405111" cy="259045"/>
    <xdr:sp macro="" textlink="">
      <xdr:nvSpPr>
        <xdr:cNvPr id="456" name="n_3aveValue【学校施設】&#10;有形固定資産減価償却率">
          <a:extLst>
            <a:ext uri="{FF2B5EF4-FFF2-40B4-BE49-F238E27FC236}">
              <a16:creationId xmlns:a16="http://schemas.microsoft.com/office/drawing/2014/main" id="{4AA4A5A6-D039-41C6-AC42-DF6822ADE67C}"/>
            </a:ext>
          </a:extLst>
        </xdr:cNvPr>
        <xdr:cNvSpPr txBox="1"/>
      </xdr:nvSpPr>
      <xdr:spPr>
        <a:xfrm>
          <a:off x="13500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149369</xdr:rowOff>
    </xdr:from>
    <xdr:ext cx="405111" cy="259045"/>
    <xdr:sp macro="" textlink="">
      <xdr:nvSpPr>
        <xdr:cNvPr id="457" name="n_4aveValue【学校施設】&#10;有形固定資産減価償却率">
          <a:extLst>
            <a:ext uri="{FF2B5EF4-FFF2-40B4-BE49-F238E27FC236}">
              <a16:creationId xmlns:a16="http://schemas.microsoft.com/office/drawing/2014/main" id="{993EF990-C551-47E7-BDC3-E6C86DA09B3B}"/>
            </a:ext>
          </a:extLst>
        </xdr:cNvPr>
        <xdr:cNvSpPr txBox="1"/>
      </xdr:nvSpPr>
      <xdr:spPr>
        <a:xfrm>
          <a:off x="1261174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46499</xdr:rowOff>
    </xdr:from>
    <xdr:ext cx="405111" cy="259045"/>
    <xdr:sp macro="" textlink="">
      <xdr:nvSpPr>
        <xdr:cNvPr id="458" name="n_1mainValue【学校施設】&#10;有形固定資産減価償却率">
          <a:extLst>
            <a:ext uri="{FF2B5EF4-FFF2-40B4-BE49-F238E27FC236}">
              <a16:creationId xmlns:a16="http://schemas.microsoft.com/office/drawing/2014/main" id="{9BF75A87-6568-40AB-8439-0592B4B5ABD4}"/>
            </a:ext>
          </a:extLst>
        </xdr:cNvPr>
        <xdr:cNvSpPr txBox="1"/>
      </xdr:nvSpPr>
      <xdr:spPr>
        <a:xfrm>
          <a:off x="15266044" y="1050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21353</xdr:rowOff>
    </xdr:from>
    <xdr:ext cx="405111" cy="259045"/>
    <xdr:sp macro="" textlink="">
      <xdr:nvSpPr>
        <xdr:cNvPr id="459" name="n_2mainValue【学校施設】&#10;有形固定資産減価償却率">
          <a:extLst>
            <a:ext uri="{FF2B5EF4-FFF2-40B4-BE49-F238E27FC236}">
              <a16:creationId xmlns:a16="http://schemas.microsoft.com/office/drawing/2014/main" id="{0AC17E6C-6986-41AE-ABD2-B18DF7773F22}"/>
            </a:ext>
          </a:extLst>
        </xdr:cNvPr>
        <xdr:cNvSpPr txBox="1"/>
      </xdr:nvSpPr>
      <xdr:spPr>
        <a:xfrm>
          <a:off x="143897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169943</xdr:rowOff>
    </xdr:from>
    <xdr:ext cx="405111" cy="259045"/>
    <xdr:sp macro="" textlink="">
      <xdr:nvSpPr>
        <xdr:cNvPr id="460" name="n_3mainValue【学校施設】&#10;有形固定資産減価償却率">
          <a:extLst>
            <a:ext uri="{FF2B5EF4-FFF2-40B4-BE49-F238E27FC236}">
              <a16:creationId xmlns:a16="http://schemas.microsoft.com/office/drawing/2014/main" id="{991C3CD4-5AA2-41CA-8D96-4945F9DAF805}"/>
            </a:ext>
          </a:extLst>
        </xdr:cNvPr>
        <xdr:cNvSpPr txBox="1"/>
      </xdr:nvSpPr>
      <xdr:spPr>
        <a:xfrm>
          <a:off x="13500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158767</xdr:rowOff>
    </xdr:from>
    <xdr:ext cx="405111" cy="259045"/>
    <xdr:sp macro="" textlink="">
      <xdr:nvSpPr>
        <xdr:cNvPr id="461" name="n_4mainValue【学校施設】&#10;有形固定資産減価償却率">
          <a:extLst>
            <a:ext uri="{FF2B5EF4-FFF2-40B4-BE49-F238E27FC236}">
              <a16:creationId xmlns:a16="http://schemas.microsoft.com/office/drawing/2014/main" id="{E60C5B24-1646-4000-B236-6F0B5FF091D6}"/>
            </a:ext>
          </a:extLst>
        </xdr:cNvPr>
        <xdr:cNvSpPr txBox="1"/>
      </xdr:nvSpPr>
      <xdr:spPr>
        <a:xfrm>
          <a:off x="1261174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a:extLst>
            <a:ext uri="{FF2B5EF4-FFF2-40B4-BE49-F238E27FC236}">
              <a16:creationId xmlns:a16="http://schemas.microsoft.com/office/drawing/2014/main" id="{18BE812C-4ED5-45E9-8C6C-A85A1ED03E6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a:extLst>
            <a:ext uri="{FF2B5EF4-FFF2-40B4-BE49-F238E27FC236}">
              <a16:creationId xmlns:a16="http://schemas.microsoft.com/office/drawing/2014/main" id="{1B910BA5-B982-4E8B-8FC5-0784B790ED1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a:extLst>
            <a:ext uri="{FF2B5EF4-FFF2-40B4-BE49-F238E27FC236}">
              <a16:creationId xmlns:a16="http://schemas.microsoft.com/office/drawing/2014/main" id="{D6F6DEC9-D1CA-4DB1-8AEE-FFCE10AEE5E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a:extLst>
            <a:ext uri="{FF2B5EF4-FFF2-40B4-BE49-F238E27FC236}">
              <a16:creationId xmlns:a16="http://schemas.microsoft.com/office/drawing/2014/main" id="{CC174314-40FC-41AA-8655-8DB70BC4DD2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a:extLst>
            <a:ext uri="{FF2B5EF4-FFF2-40B4-BE49-F238E27FC236}">
              <a16:creationId xmlns:a16="http://schemas.microsoft.com/office/drawing/2014/main" id="{6A035F21-B52A-44C3-B3F2-D9073764E35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a:extLst>
            <a:ext uri="{FF2B5EF4-FFF2-40B4-BE49-F238E27FC236}">
              <a16:creationId xmlns:a16="http://schemas.microsoft.com/office/drawing/2014/main" id="{5EB46C35-6448-4C80-86FA-BBAC7B0D1BC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a:extLst>
            <a:ext uri="{FF2B5EF4-FFF2-40B4-BE49-F238E27FC236}">
              <a16:creationId xmlns:a16="http://schemas.microsoft.com/office/drawing/2014/main" id="{E55578F0-B698-49E2-827A-793CABA1A37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a:extLst>
            <a:ext uri="{FF2B5EF4-FFF2-40B4-BE49-F238E27FC236}">
              <a16:creationId xmlns:a16="http://schemas.microsoft.com/office/drawing/2014/main" id="{CEEC73F9-F518-4D9B-BF0C-A9EB8BAAEF7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a:extLst>
            <a:ext uri="{FF2B5EF4-FFF2-40B4-BE49-F238E27FC236}">
              <a16:creationId xmlns:a16="http://schemas.microsoft.com/office/drawing/2014/main" id="{2C5453B5-EAA8-4BE2-8A7E-8DC22FA46BB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a:extLst>
            <a:ext uri="{FF2B5EF4-FFF2-40B4-BE49-F238E27FC236}">
              <a16:creationId xmlns:a16="http://schemas.microsoft.com/office/drawing/2014/main" id="{1E267ACC-3DE2-4273-9443-C03733C00C7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2" name="テキスト ボックス 471">
          <a:extLst>
            <a:ext uri="{FF2B5EF4-FFF2-40B4-BE49-F238E27FC236}">
              <a16:creationId xmlns:a16="http://schemas.microsoft.com/office/drawing/2014/main" id="{1983BBDD-2E6D-45C7-B0C3-F355D226DEB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3" name="直線コネクタ 472">
          <a:extLst>
            <a:ext uri="{FF2B5EF4-FFF2-40B4-BE49-F238E27FC236}">
              <a16:creationId xmlns:a16="http://schemas.microsoft.com/office/drawing/2014/main" id="{5EBF24C9-9BAE-4DF1-A786-CCA6B0E8C62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4" name="テキスト ボックス 473">
          <a:extLst>
            <a:ext uri="{FF2B5EF4-FFF2-40B4-BE49-F238E27FC236}">
              <a16:creationId xmlns:a16="http://schemas.microsoft.com/office/drawing/2014/main" id="{B62B29E7-2AC2-4B78-9B51-76A195ACE81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5" name="直線コネクタ 474">
          <a:extLst>
            <a:ext uri="{FF2B5EF4-FFF2-40B4-BE49-F238E27FC236}">
              <a16:creationId xmlns:a16="http://schemas.microsoft.com/office/drawing/2014/main" id="{5AA85109-6166-472B-8ED7-1BE08EAB89B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6" name="テキスト ボックス 475">
          <a:extLst>
            <a:ext uri="{FF2B5EF4-FFF2-40B4-BE49-F238E27FC236}">
              <a16:creationId xmlns:a16="http://schemas.microsoft.com/office/drawing/2014/main" id="{3E1E7B2B-0D28-40E1-80D5-8B8E171BB4C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7" name="直線コネクタ 476">
          <a:extLst>
            <a:ext uri="{FF2B5EF4-FFF2-40B4-BE49-F238E27FC236}">
              <a16:creationId xmlns:a16="http://schemas.microsoft.com/office/drawing/2014/main" id="{6C2996BB-EAC8-482D-AF86-61DDB7D57CF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8" name="テキスト ボックス 477">
          <a:extLst>
            <a:ext uri="{FF2B5EF4-FFF2-40B4-BE49-F238E27FC236}">
              <a16:creationId xmlns:a16="http://schemas.microsoft.com/office/drawing/2014/main" id="{80158F8F-E73D-414F-B59A-405C803CCA2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9" name="直線コネクタ 478">
          <a:extLst>
            <a:ext uri="{FF2B5EF4-FFF2-40B4-BE49-F238E27FC236}">
              <a16:creationId xmlns:a16="http://schemas.microsoft.com/office/drawing/2014/main" id="{82D8E05D-BA69-453F-AEEB-5F45474C6D3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0" name="テキスト ボックス 479">
          <a:extLst>
            <a:ext uri="{FF2B5EF4-FFF2-40B4-BE49-F238E27FC236}">
              <a16:creationId xmlns:a16="http://schemas.microsoft.com/office/drawing/2014/main" id="{8F75B41E-ED0C-41CE-A366-56CB2C1A557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a:extLst>
            <a:ext uri="{FF2B5EF4-FFF2-40B4-BE49-F238E27FC236}">
              <a16:creationId xmlns:a16="http://schemas.microsoft.com/office/drawing/2014/main" id="{6F3B7A44-61B0-44BA-8766-35F4A1FCABC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a:extLst>
            <a:ext uri="{FF2B5EF4-FFF2-40B4-BE49-F238E27FC236}">
              <a16:creationId xmlns:a16="http://schemas.microsoft.com/office/drawing/2014/main" id="{FDB5A658-D8E2-4697-A3FD-C2FB7071793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学校施設】&#10;一人当たり面積グラフ枠">
          <a:extLst>
            <a:ext uri="{FF2B5EF4-FFF2-40B4-BE49-F238E27FC236}">
              <a16:creationId xmlns:a16="http://schemas.microsoft.com/office/drawing/2014/main" id="{1A88197D-12BF-456B-9ED3-930A61126B9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484" name="直線コネクタ 483">
          <a:extLst>
            <a:ext uri="{FF2B5EF4-FFF2-40B4-BE49-F238E27FC236}">
              <a16:creationId xmlns:a16="http://schemas.microsoft.com/office/drawing/2014/main" id="{E8F8F933-7D91-45C5-B460-D1137BE01D12}"/>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485" name="【学校施設】&#10;一人当たり面積最小値テキスト">
          <a:extLst>
            <a:ext uri="{FF2B5EF4-FFF2-40B4-BE49-F238E27FC236}">
              <a16:creationId xmlns:a16="http://schemas.microsoft.com/office/drawing/2014/main" id="{83AFE41E-5D1B-47EE-9C56-0B7C4F894D47}"/>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486" name="直線コネクタ 485">
          <a:extLst>
            <a:ext uri="{FF2B5EF4-FFF2-40B4-BE49-F238E27FC236}">
              <a16:creationId xmlns:a16="http://schemas.microsoft.com/office/drawing/2014/main" id="{F9861383-1D2E-4F59-A828-E915E217360C}"/>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487" name="【学校施設】&#10;一人当たり面積最大値テキスト">
          <a:extLst>
            <a:ext uri="{FF2B5EF4-FFF2-40B4-BE49-F238E27FC236}">
              <a16:creationId xmlns:a16="http://schemas.microsoft.com/office/drawing/2014/main" id="{0A7F1113-8658-4D10-852B-AD3B19102DF6}"/>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488" name="直線コネクタ 487">
          <a:extLst>
            <a:ext uri="{FF2B5EF4-FFF2-40B4-BE49-F238E27FC236}">
              <a16:creationId xmlns:a16="http://schemas.microsoft.com/office/drawing/2014/main" id="{BFA5EA2B-A6C9-4CBA-B6FA-F7AAC8F75230}"/>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489" name="【学校施設】&#10;一人当たり面積平均値テキスト">
          <a:extLst>
            <a:ext uri="{FF2B5EF4-FFF2-40B4-BE49-F238E27FC236}">
              <a16:creationId xmlns:a16="http://schemas.microsoft.com/office/drawing/2014/main" id="{2706F70F-9D3C-4E4A-86B3-0922AAAE8E9B}"/>
            </a:ext>
          </a:extLst>
        </xdr:cNvPr>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490" name="フローチャート: 判断 489">
          <a:extLst>
            <a:ext uri="{FF2B5EF4-FFF2-40B4-BE49-F238E27FC236}">
              <a16:creationId xmlns:a16="http://schemas.microsoft.com/office/drawing/2014/main" id="{5C23E03F-92BE-4555-9EC8-58C0F90AA244}"/>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491" name="フローチャート: 判断 490">
          <a:extLst>
            <a:ext uri="{FF2B5EF4-FFF2-40B4-BE49-F238E27FC236}">
              <a16:creationId xmlns:a16="http://schemas.microsoft.com/office/drawing/2014/main" id="{9897A074-A5F6-49FA-A29B-86C407E17835}"/>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492" name="フローチャート: 判断 491">
          <a:extLst>
            <a:ext uri="{FF2B5EF4-FFF2-40B4-BE49-F238E27FC236}">
              <a16:creationId xmlns:a16="http://schemas.microsoft.com/office/drawing/2014/main" id="{604FFAF6-48D2-40F1-B626-B92E123142A6}"/>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493" name="フローチャート: 判断 492">
          <a:extLst>
            <a:ext uri="{FF2B5EF4-FFF2-40B4-BE49-F238E27FC236}">
              <a16:creationId xmlns:a16="http://schemas.microsoft.com/office/drawing/2014/main" id="{194068B7-9797-4AE9-A03C-F82CEFD2FE51}"/>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494" name="フローチャート: 判断 493">
          <a:extLst>
            <a:ext uri="{FF2B5EF4-FFF2-40B4-BE49-F238E27FC236}">
              <a16:creationId xmlns:a16="http://schemas.microsoft.com/office/drawing/2014/main" id="{1D914BDB-16AD-452D-9044-AA9A9FEF9521}"/>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6AD64337-39B3-4B06-8779-8527B8786D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DFEC6DB3-3951-432E-8E58-B248B57D0C2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2AF9A808-A837-4733-84E8-F21CF66D661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FABA7BCF-F2BB-4D85-8A24-69F106DA582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768CB3-FC83-4DBC-B1C0-41C39129538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00" name="楕円 499">
          <a:extLst>
            <a:ext uri="{FF2B5EF4-FFF2-40B4-BE49-F238E27FC236}">
              <a16:creationId xmlns:a16="http://schemas.microsoft.com/office/drawing/2014/main" id="{3878599A-F14C-4248-9493-702439DC7E8E}"/>
            </a:ext>
          </a:extLst>
        </xdr:cNvPr>
        <xdr:cNvSpPr/>
      </xdr:nvSpPr>
      <xdr:spPr>
        <a:xfrm>
          <a:off x="22110700" y="104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13123</xdr:rowOff>
    </xdr:from>
    <xdr:ext cx="469744" cy="259045"/>
    <xdr:sp macro="" textlink="">
      <xdr:nvSpPr>
        <xdr:cNvPr id="501" name="【学校施設】&#10;一人当たり面積該当値テキスト">
          <a:extLst>
            <a:ext uri="{FF2B5EF4-FFF2-40B4-BE49-F238E27FC236}">
              <a16:creationId xmlns:a16="http://schemas.microsoft.com/office/drawing/2014/main" id="{E189456B-9A0C-4BBC-85C5-8D5B44D10D2A}"/>
            </a:ext>
          </a:extLst>
        </xdr:cNvPr>
        <xdr:cNvSpPr txBox="1"/>
      </xdr:nvSpPr>
      <xdr:spPr>
        <a:xfrm>
          <a:off x="22199600" y="104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60299</xdr:rowOff>
    </xdr:from>
    <xdr:to>
      <xdr:col>112</xdr:col>
      <xdr:colOff>38100</xdr:colOff>
      <xdr:row>61</xdr:row>
      <xdr:rowOff>161899</xdr:rowOff>
    </xdr:to>
    <xdr:sp macro="" textlink="">
      <xdr:nvSpPr>
        <xdr:cNvPr id="502" name="楕円 501">
          <a:extLst>
            <a:ext uri="{FF2B5EF4-FFF2-40B4-BE49-F238E27FC236}">
              <a16:creationId xmlns:a16="http://schemas.microsoft.com/office/drawing/2014/main" id="{AB5D172F-20E3-4B47-B155-3FDE705BA5D5}"/>
            </a:ext>
          </a:extLst>
        </xdr:cNvPr>
        <xdr:cNvSpPr/>
      </xdr:nvSpPr>
      <xdr:spPr>
        <a:xfrm>
          <a:off x="21272500" y="1051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85496</xdr:rowOff>
    </xdr:from>
    <xdr:to>
      <xdr:col>116</xdr:col>
      <xdr:colOff>63500</xdr:colOff>
      <xdr:row>61</xdr:row>
      <xdr:rowOff>111099</xdr:rowOff>
    </xdr:to>
    <xdr:cxnSp macro="">
      <xdr:nvCxnSpPr>
        <xdr:cNvPr id="503" name="直線コネクタ 502">
          <a:extLst>
            <a:ext uri="{FF2B5EF4-FFF2-40B4-BE49-F238E27FC236}">
              <a16:creationId xmlns:a16="http://schemas.microsoft.com/office/drawing/2014/main" id="{EA80C56E-A35C-43DE-A8E9-067AECF9BBEA}"/>
            </a:ext>
          </a:extLst>
        </xdr:cNvPr>
        <xdr:cNvCxnSpPr/>
      </xdr:nvCxnSpPr>
      <xdr:spPr>
        <a:xfrm flipV="1">
          <a:off x="21323300" y="10543946"/>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94132</xdr:rowOff>
    </xdr:from>
    <xdr:to>
      <xdr:col>107</xdr:col>
      <xdr:colOff>101600</xdr:colOff>
      <xdr:row>62</xdr:row>
      <xdr:rowOff>24282</xdr:rowOff>
    </xdr:to>
    <xdr:sp macro="" textlink="">
      <xdr:nvSpPr>
        <xdr:cNvPr id="504" name="楕円 503">
          <a:extLst>
            <a:ext uri="{FF2B5EF4-FFF2-40B4-BE49-F238E27FC236}">
              <a16:creationId xmlns:a16="http://schemas.microsoft.com/office/drawing/2014/main" id="{C5691250-08EF-46BA-BA95-5F1766AF1A5F}"/>
            </a:ext>
          </a:extLst>
        </xdr:cNvPr>
        <xdr:cNvSpPr/>
      </xdr:nvSpPr>
      <xdr:spPr>
        <a:xfrm>
          <a:off x="20383500" y="105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111099</xdr:rowOff>
    </xdr:from>
    <xdr:to>
      <xdr:col>111</xdr:col>
      <xdr:colOff>177800</xdr:colOff>
      <xdr:row>61</xdr:row>
      <xdr:rowOff>144932</xdr:rowOff>
    </xdr:to>
    <xdr:cxnSp macro="">
      <xdr:nvCxnSpPr>
        <xdr:cNvPr id="505" name="直線コネクタ 504">
          <a:extLst>
            <a:ext uri="{FF2B5EF4-FFF2-40B4-BE49-F238E27FC236}">
              <a16:creationId xmlns:a16="http://schemas.microsoft.com/office/drawing/2014/main" id="{3E05FFE1-5B80-49B4-AD20-B554CA9D2A05}"/>
            </a:ext>
          </a:extLst>
        </xdr:cNvPr>
        <xdr:cNvCxnSpPr/>
      </xdr:nvCxnSpPr>
      <xdr:spPr>
        <a:xfrm flipV="1">
          <a:off x="20434300" y="10569549"/>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104191</xdr:rowOff>
    </xdr:from>
    <xdr:to>
      <xdr:col>102</xdr:col>
      <xdr:colOff>165100</xdr:colOff>
      <xdr:row>62</xdr:row>
      <xdr:rowOff>34341</xdr:rowOff>
    </xdr:to>
    <xdr:sp macro="" textlink="">
      <xdr:nvSpPr>
        <xdr:cNvPr id="506" name="楕円 505">
          <a:extLst>
            <a:ext uri="{FF2B5EF4-FFF2-40B4-BE49-F238E27FC236}">
              <a16:creationId xmlns:a16="http://schemas.microsoft.com/office/drawing/2014/main" id="{CE6CBB67-6101-4738-90D0-BF481851BD06}"/>
            </a:ext>
          </a:extLst>
        </xdr:cNvPr>
        <xdr:cNvSpPr/>
      </xdr:nvSpPr>
      <xdr:spPr>
        <a:xfrm>
          <a:off x="19494500" y="105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144932</xdr:rowOff>
    </xdr:from>
    <xdr:to>
      <xdr:col>107</xdr:col>
      <xdr:colOff>50800</xdr:colOff>
      <xdr:row>61</xdr:row>
      <xdr:rowOff>154991</xdr:rowOff>
    </xdr:to>
    <xdr:cxnSp macro="">
      <xdr:nvCxnSpPr>
        <xdr:cNvPr id="507" name="直線コネクタ 506">
          <a:extLst>
            <a:ext uri="{FF2B5EF4-FFF2-40B4-BE49-F238E27FC236}">
              <a16:creationId xmlns:a16="http://schemas.microsoft.com/office/drawing/2014/main" id="{A2EFE294-6A74-470E-86A9-D87198A23EB0}"/>
            </a:ext>
          </a:extLst>
        </xdr:cNvPr>
        <xdr:cNvCxnSpPr/>
      </xdr:nvCxnSpPr>
      <xdr:spPr>
        <a:xfrm flipV="1">
          <a:off x="19545300" y="10603382"/>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08" name="楕円 507">
          <a:extLst>
            <a:ext uri="{FF2B5EF4-FFF2-40B4-BE49-F238E27FC236}">
              <a16:creationId xmlns:a16="http://schemas.microsoft.com/office/drawing/2014/main" id="{D6812E32-66AE-4AB2-9B63-C6C1D15B38DB}"/>
            </a:ext>
          </a:extLst>
        </xdr:cNvPr>
        <xdr:cNvSpPr/>
      </xdr:nvSpPr>
      <xdr:spPr>
        <a:xfrm>
          <a:off x="18605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154991</xdr:rowOff>
    </xdr:from>
    <xdr:to>
      <xdr:col>102</xdr:col>
      <xdr:colOff>114300</xdr:colOff>
      <xdr:row>61</xdr:row>
      <xdr:rowOff>166878</xdr:rowOff>
    </xdr:to>
    <xdr:cxnSp macro="">
      <xdr:nvCxnSpPr>
        <xdr:cNvPr id="509" name="直線コネクタ 508">
          <a:extLst>
            <a:ext uri="{FF2B5EF4-FFF2-40B4-BE49-F238E27FC236}">
              <a16:creationId xmlns:a16="http://schemas.microsoft.com/office/drawing/2014/main" id="{69D5F013-1783-4C3C-84A1-097BB729A6A4}"/>
            </a:ext>
          </a:extLst>
        </xdr:cNvPr>
        <xdr:cNvCxnSpPr/>
      </xdr:nvCxnSpPr>
      <xdr:spPr>
        <a:xfrm flipV="1">
          <a:off x="18656300" y="1061344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10" name="n_1aveValue【学校施設】&#10;一人当たり面積">
          <a:extLst>
            <a:ext uri="{FF2B5EF4-FFF2-40B4-BE49-F238E27FC236}">
              <a16:creationId xmlns:a16="http://schemas.microsoft.com/office/drawing/2014/main" id="{941C1BAA-6765-4B4D-BF7B-E2F8976DB9C4}"/>
            </a:ext>
          </a:extLst>
        </xdr:cNvPr>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11" name="n_2aveValue【学校施設】&#10;一人当たり面積">
          <a:extLst>
            <a:ext uri="{FF2B5EF4-FFF2-40B4-BE49-F238E27FC236}">
              <a16:creationId xmlns:a16="http://schemas.microsoft.com/office/drawing/2014/main" id="{278EAA95-D6F4-4593-802A-F9D88FABBA88}"/>
            </a:ext>
          </a:extLst>
        </xdr:cNvPr>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12" name="n_3aveValue【学校施設】&#10;一人当たり面積">
          <a:extLst>
            <a:ext uri="{FF2B5EF4-FFF2-40B4-BE49-F238E27FC236}">
              <a16:creationId xmlns:a16="http://schemas.microsoft.com/office/drawing/2014/main" id="{28004CA4-E76D-4D2E-B554-E583261E6BA3}"/>
            </a:ext>
          </a:extLst>
        </xdr:cNvPr>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13" name="n_4aveValue【学校施設】&#10;一人当たり面積">
          <a:extLst>
            <a:ext uri="{FF2B5EF4-FFF2-40B4-BE49-F238E27FC236}">
              <a16:creationId xmlns:a16="http://schemas.microsoft.com/office/drawing/2014/main" id="{187D1CBA-C9AC-4BAC-9B61-B16F662B54DD}"/>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153026</xdr:rowOff>
    </xdr:from>
    <xdr:ext cx="469744" cy="259045"/>
    <xdr:sp macro="" textlink="">
      <xdr:nvSpPr>
        <xdr:cNvPr id="514" name="n_1mainValue【学校施設】&#10;一人当たり面積">
          <a:extLst>
            <a:ext uri="{FF2B5EF4-FFF2-40B4-BE49-F238E27FC236}">
              <a16:creationId xmlns:a16="http://schemas.microsoft.com/office/drawing/2014/main" id="{70AA6AA2-949F-4249-8612-34604A447EF2}"/>
            </a:ext>
          </a:extLst>
        </xdr:cNvPr>
        <xdr:cNvSpPr txBox="1"/>
      </xdr:nvSpPr>
      <xdr:spPr>
        <a:xfrm>
          <a:off x="21075727" y="1061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15409</xdr:rowOff>
    </xdr:from>
    <xdr:ext cx="469744" cy="259045"/>
    <xdr:sp macro="" textlink="">
      <xdr:nvSpPr>
        <xdr:cNvPr id="515" name="n_2mainValue【学校施設】&#10;一人当たり面積">
          <a:extLst>
            <a:ext uri="{FF2B5EF4-FFF2-40B4-BE49-F238E27FC236}">
              <a16:creationId xmlns:a16="http://schemas.microsoft.com/office/drawing/2014/main" id="{77509FB5-B3C2-4A5E-B468-A6836E303FC3}"/>
            </a:ext>
          </a:extLst>
        </xdr:cNvPr>
        <xdr:cNvSpPr txBox="1"/>
      </xdr:nvSpPr>
      <xdr:spPr>
        <a:xfrm>
          <a:off x="201994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25468</xdr:rowOff>
    </xdr:from>
    <xdr:ext cx="469744" cy="259045"/>
    <xdr:sp macro="" textlink="">
      <xdr:nvSpPr>
        <xdr:cNvPr id="516" name="n_3mainValue【学校施設】&#10;一人当たり面積">
          <a:extLst>
            <a:ext uri="{FF2B5EF4-FFF2-40B4-BE49-F238E27FC236}">
              <a16:creationId xmlns:a16="http://schemas.microsoft.com/office/drawing/2014/main" id="{2AB0CEC9-D0F6-47AC-B242-4FC47EB5AAC2}"/>
            </a:ext>
          </a:extLst>
        </xdr:cNvPr>
        <xdr:cNvSpPr txBox="1"/>
      </xdr:nvSpPr>
      <xdr:spPr>
        <a:xfrm>
          <a:off x="19310427" y="1065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517" name="n_4mainValue【学校施設】&#10;一人当たり面積">
          <a:extLst>
            <a:ext uri="{FF2B5EF4-FFF2-40B4-BE49-F238E27FC236}">
              <a16:creationId xmlns:a16="http://schemas.microsoft.com/office/drawing/2014/main" id="{700BD43E-549E-4B08-8FB8-0851C06D9EEF}"/>
            </a:ext>
          </a:extLst>
        </xdr:cNvPr>
        <xdr:cNvSpPr txBox="1"/>
      </xdr:nvSpPr>
      <xdr:spPr>
        <a:xfrm>
          <a:off x="18421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E8E7577E-583D-4D71-BB51-E10A995BD32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7ED8205B-99D5-417C-AEB6-B9AE38BA3A7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7568F48B-5399-4361-8D6E-95DE1E7E12A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9FE84D9D-A480-4EFE-A2CA-952318A7083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367DDA77-B90C-48AE-AA83-776D86D651B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B2E61042-87E0-4373-8C2D-7023C43E00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AF3C7492-7F63-4B77-915E-439B6AFDAB3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8E5A6973-B7C1-4902-884E-F4701D316E4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a:extLst>
            <a:ext uri="{FF2B5EF4-FFF2-40B4-BE49-F238E27FC236}">
              <a16:creationId xmlns:a16="http://schemas.microsoft.com/office/drawing/2014/main" id="{A8B758B3-182A-46B0-ACD1-26AA72A8A2C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a:extLst>
            <a:ext uri="{FF2B5EF4-FFF2-40B4-BE49-F238E27FC236}">
              <a16:creationId xmlns:a16="http://schemas.microsoft.com/office/drawing/2014/main" id="{9D846591-2DF7-40E8-9E97-DBA20E76C96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a:extLst>
            <a:ext uri="{FF2B5EF4-FFF2-40B4-BE49-F238E27FC236}">
              <a16:creationId xmlns:a16="http://schemas.microsoft.com/office/drawing/2014/main" id="{85E9F431-7B44-48A3-A886-AD3DF25B62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a:extLst>
            <a:ext uri="{FF2B5EF4-FFF2-40B4-BE49-F238E27FC236}">
              <a16:creationId xmlns:a16="http://schemas.microsoft.com/office/drawing/2014/main" id="{C77F3849-6750-4D9E-9536-F21281F83D9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a:extLst>
            <a:ext uri="{FF2B5EF4-FFF2-40B4-BE49-F238E27FC236}">
              <a16:creationId xmlns:a16="http://schemas.microsoft.com/office/drawing/2014/main" id="{2B390CD4-1726-432F-8C61-39C0CB00360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a:extLst>
            <a:ext uri="{FF2B5EF4-FFF2-40B4-BE49-F238E27FC236}">
              <a16:creationId xmlns:a16="http://schemas.microsoft.com/office/drawing/2014/main" id="{55031258-2C13-4522-B5FA-69F6D983F54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a:extLst>
            <a:ext uri="{FF2B5EF4-FFF2-40B4-BE49-F238E27FC236}">
              <a16:creationId xmlns:a16="http://schemas.microsoft.com/office/drawing/2014/main" id="{F5BBF108-938F-4A69-97D5-EB8248E47E6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a:extLst>
            <a:ext uri="{FF2B5EF4-FFF2-40B4-BE49-F238E27FC236}">
              <a16:creationId xmlns:a16="http://schemas.microsoft.com/office/drawing/2014/main" id="{8001DD28-6C95-48E3-AB84-1FB0B51354C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29AED306-E611-4B9A-837F-CD16B37A09F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2CD0FF80-B710-4F86-8423-624F867427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B4E2E327-7C5B-46C6-ADED-36C456C4633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5E9F7CBF-FEA0-4B6E-8F1F-5DDFB44122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6B6FEB40-5012-4D7B-9E16-FAC8E406E7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9BC09457-C02C-4F20-91BD-17A130A4E36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B4B10E62-C10B-4800-960B-D0FCA254C0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25D5BCE5-D008-42D4-895D-ADD331DEC91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A9CB7022-0A17-433D-B745-681D371D208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2625674E-A963-461C-AD6F-1B79A38F4E5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a:extLst>
            <a:ext uri="{FF2B5EF4-FFF2-40B4-BE49-F238E27FC236}">
              <a16:creationId xmlns:a16="http://schemas.microsoft.com/office/drawing/2014/main" id="{7BA7580F-080A-4542-B6C8-177FF38294D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5" name="直線コネクタ 544">
          <a:extLst>
            <a:ext uri="{FF2B5EF4-FFF2-40B4-BE49-F238E27FC236}">
              <a16:creationId xmlns:a16="http://schemas.microsoft.com/office/drawing/2014/main" id="{106BD830-3445-4149-9258-5F7F8D3F5B4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6" name="テキスト ボックス 545">
          <a:extLst>
            <a:ext uri="{FF2B5EF4-FFF2-40B4-BE49-F238E27FC236}">
              <a16:creationId xmlns:a16="http://schemas.microsoft.com/office/drawing/2014/main" id="{810009FB-E170-46DD-9B67-1720681459D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7" name="直線コネクタ 546">
          <a:extLst>
            <a:ext uri="{FF2B5EF4-FFF2-40B4-BE49-F238E27FC236}">
              <a16:creationId xmlns:a16="http://schemas.microsoft.com/office/drawing/2014/main" id="{508D066A-A7C3-4F0C-A342-61E71E70AAA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8" name="テキスト ボックス 547">
          <a:extLst>
            <a:ext uri="{FF2B5EF4-FFF2-40B4-BE49-F238E27FC236}">
              <a16:creationId xmlns:a16="http://schemas.microsoft.com/office/drawing/2014/main" id="{367CF255-23B6-453C-9F84-0397012B17B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a:extLst>
            <a:ext uri="{FF2B5EF4-FFF2-40B4-BE49-F238E27FC236}">
              <a16:creationId xmlns:a16="http://schemas.microsoft.com/office/drawing/2014/main" id="{93172DA3-2A99-4A04-BEC8-3DD0B72F4AF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a:extLst>
            <a:ext uri="{FF2B5EF4-FFF2-40B4-BE49-F238E27FC236}">
              <a16:creationId xmlns:a16="http://schemas.microsoft.com/office/drawing/2014/main" id="{FBE86E3B-D493-4239-B831-7AE966548AF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1" name="直線コネクタ 550">
          <a:extLst>
            <a:ext uri="{FF2B5EF4-FFF2-40B4-BE49-F238E27FC236}">
              <a16:creationId xmlns:a16="http://schemas.microsoft.com/office/drawing/2014/main" id="{06599EAA-ED5E-441C-8238-D0EE157A252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2" name="テキスト ボックス 551">
          <a:extLst>
            <a:ext uri="{FF2B5EF4-FFF2-40B4-BE49-F238E27FC236}">
              <a16:creationId xmlns:a16="http://schemas.microsoft.com/office/drawing/2014/main" id="{8C6F3245-4335-45ED-A66C-B17071FCCD1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3" name="直線コネクタ 552">
          <a:extLst>
            <a:ext uri="{FF2B5EF4-FFF2-40B4-BE49-F238E27FC236}">
              <a16:creationId xmlns:a16="http://schemas.microsoft.com/office/drawing/2014/main" id="{75C759E5-F8EF-4CC2-97FD-E7540B65579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4" name="テキスト ボックス 553">
          <a:extLst>
            <a:ext uri="{FF2B5EF4-FFF2-40B4-BE49-F238E27FC236}">
              <a16:creationId xmlns:a16="http://schemas.microsoft.com/office/drawing/2014/main" id="{0043C1BE-1479-43FC-B08E-7E62AC45A5B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a:extLst>
            <a:ext uri="{FF2B5EF4-FFF2-40B4-BE49-F238E27FC236}">
              <a16:creationId xmlns:a16="http://schemas.microsoft.com/office/drawing/2014/main" id="{F873B64D-E41F-415C-8589-E9DDC0B2C5C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56" name="テキスト ボックス 555">
          <a:extLst>
            <a:ext uri="{FF2B5EF4-FFF2-40B4-BE49-F238E27FC236}">
              <a16:creationId xmlns:a16="http://schemas.microsoft.com/office/drawing/2014/main" id="{223EED38-9A9F-48FE-BC99-E628AA925F6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a:extLst>
            <a:ext uri="{FF2B5EF4-FFF2-40B4-BE49-F238E27FC236}">
              <a16:creationId xmlns:a16="http://schemas.microsoft.com/office/drawing/2014/main" id="{5E57EED6-2FB0-453E-8CBE-DDBD4C39B3B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558" name="直線コネクタ 557">
          <a:extLst>
            <a:ext uri="{FF2B5EF4-FFF2-40B4-BE49-F238E27FC236}">
              <a16:creationId xmlns:a16="http://schemas.microsoft.com/office/drawing/2014/main" id="{623F5580-738A-459D-A1D8-A98E1AC4A48B}"/>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559" name="【公民館】&#10;有形固定資産減価償却率最小値テキスト">
          <a:extLst>
            <a:ext uri="{FF2B5EF4-FFF2-40B4-BE49-F238E27FC236}">
              <a16:creationId xmlns:a16="http://schemas.microsoft.com/office/drawing/2014/main" id="{68755BA4-0E86-489F-AB1F-AAE52C83B17B}"/>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560" name="直線コネクタ 559">
          <a:extLst>
            <a:ext uri="{FF2B5EF4-FFF2-40B4-BE49-F238E27FC236}">
              <a16:creationId xmlns:a16="http://schemas.microsoft.com/office/drawing/2014/main" id="{CC5BB3E1-96D1-4593-AECB-94C725CD3EA9}"/>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561" name="【公民館】&#10;有形固定資産減価償却率最大値テキスト">
          <a:extLst>
            <a:ext uri="{FF2B5EF4-FFF2-40B4-BE49-F238E27FC236}">
              <a16:creationId xmlns:a16="http://schemas.microsoft.com/office/drawing/2014/main" id="{2C7271CB-5443-478B-9C8F-32855E68CEC0}"/>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562" name="直線コネクタ 561">
          <a:extLst>
            <a:ext uri="{FF2B5EF4-FFF2-40B4-BE49-F238E27FC236}">
              <a16:creationId xmlns:a16="http://schemas.microsoft.com/office/drawing/2014/main" id="{29EB3D46-EF65-4CEA-98FB-0F980A39C470}"/>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563" name="【公民館】&#10;有形固定資産減価償却率平均値テキスト">
          <a:extLst>
            <a:ext uri="{FF2B5EF4-FFF2-40B4-BE49-F238E27FC236}">
              <a16:creationId xmlns:a16="http://schemas.microsoft.com/office/drawing/2014/main" id="{F2F0F779-206F-4446-AF97-9ADF17A71689}"/>
            </a:ext>
          </a:extLst>
        </xdr:cNvPr>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564" name="フローチャート: 判断 563">
          <a:extLst>
            <a:ext uri="{FF2B5EF4-FFF2-40B4-BE49-F238E27FC236}">
              <a16:creationId xmlns:a16="http://schemas.microsoft.com/office/drawing/2014/main" id="{DCEC59AD-F4E6-4448-85B8-677A3DE24893}"/>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565" name="フローチャート: 判断 564">
          <a:extLst>
            <a:ext uri="{FF2B5EF4-FFF2-40B4-BE49-F238E27FC236}">
              <a16:creationId xmlns:a16="http://schemas.microsoft.com/office/drawing/2014/main" id="{D8027555-2933-4E74-B5C7-D87204712853}"/>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566" name="フローチャート: 判断 565">
          <a:extLst>
            <a:ext uri="{FF2B5EF4-FFF2-40B4-BE49-F238E27FC236}">
              <a16:creationId xmlns:a16="http://schemas.microsoft.com/office/drawing/2014/main" id="{6791B927-97B6-45CA-B926-4813E8C4CF38}"/>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567" name="フローチャート: 判断 566">
          <a:extLst>
            <a:ext uri="{FF2B5EF4-FFF2-40B4-BE49-F238E27FC236}">
              <a16:creationId xmlns:a16="http://schemas.microsoft.com/office/drawing/2014/main" id="{ABE047E4-9856-440B-8F9C-C3CFD8B4675F}"/>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568" name="フローチャート: 判断 567">
          <a:extLst>
            <a:ext uri="{FF2B5EF4-FFF2-40B4-BE49-F238E27FC236}">
              <a16:creationId xmlns:a16="http://schemas.microsoft.com/office/drawing/2014/main" id="{0176BE79-C59A-4209-8058-BABF8E45A3FD}"/>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F1EEA807-08BD-4F1B-936A-909276E9802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C6474C04-FDA4-40AF-BCBB-575F7A7A074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10DBB0E5-A48B-4401-99CF-A32128699B1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B6EA9B49-0A17-4AAD-A6BB-B389EA7CC7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12582909-0433-4EF5-A803-C0A2A9BFD5F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76836</xdr:rowOff>
    </xdr:from>
    <xdr:to>
      <xdr:col>85</xdr:col>
      <xdr:colOff>177800</xdr:colOff>
      <xdr:row>107</xdr:row>
      <xdr:rowOff>6986</xdr:rowOff>
    </xdr:to>
    <xdr:sp macro="" textlink="">
      <xdr:nvSpPr>
        <xdr:cNvPr id="574" name="楕円 573">
          <a:extLst>
            <a:ext uri="{FF2B5EF4-FFF2-40B4-BE49-F238E27FC236}">
              <a16:creationId xmlns:a16="http://schemas.microsoft.com/office/drawing/2014/main" id="{04C5B839-E004-4142-BFB3-2D287D935FF0}"/>
            </a:ext>
          </a:extLst>
        </xdr:cNvPr>
        <xdr:cNvSpPr/>
      </xdr:nvSpPr>
      <xdr:spPr>
        <a:xfrm>
          <a:off x="16268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55263</xdr:rowOff>
    </xdr:from>
    <xdr:ext cx="405111" cy="259045"/>
    <xdr:sp macro="" textlink="">
      <xdr:nvSpPr>
        <xdr:cNvPr id="575" name="【公民館】&#10;有形固定資産減価償却率該当値テキスト">
          <a:extLst>
            <a:ext uri="{FF2B5EF4-FFF2-40B4-BE49-F238E27FC236}">
              <a16:creationId xmlns:a16="http://schemas.microsoft.com/office/drawing/2014/main" id="{844631EF-504D-4759-AFC0-1F73F0BA3893}"/>
            </a:ext>
          </a:extLst>
        </xdr:cNvPr>
        <xdr:cNvSpPr txBox="1"/>
      </xdr:nvSpPr>
      <xdr:spPr>
        <a:xfrm>
          <a:off x="16357600"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576" name="楕円 575">
          <a:extLst>
            <a:ext uri="{FF2B5EF4-FFF2-40B4-BE49-F238E27FC236}">
              <a16:creationId xmlns:a16="http://schemas.microsoft.com/office/drawing/2014/main" id="{9A2A7A76-CCD6-46D4-9056-6AD21EDCBE4C}"/>
            </a:ext>
          </a:extLst>
        </xdr:cNvPr>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87630</xdr:rowOff>
    </xdr:from>
    <xdr:to>
      <xdr:col>85</xdr:col>
      <xdr:colOff>127000</xdr:colOff>
      <xdr:row>106</xdr:row>
      <xdr:rowOff>127636</xdr:rowOff>
    </xdr:to>
    <xdr:cxnSp macro="">
      <xdr:nvCxnSpPr>
        <xdr:cNvPr id="577" name="直線コネクタ 576">
          <a:extLst>
            <a:ext uri="{FF2B5EF4-FFF2-40B4-BE49-F238E27FC236}">
              <a16:creationId xmlns:a16="http://schemas.microsoft.com/office/drawing/2014/main" id="{58DFAF62-DFC4-467D-B9FE-B90BDD91D1C9}"/>
            </a:ext>
          </a:extLst>
        </xdr:cNvPr>
        <xdr:cNvCxnSpPr/>
      </xdr:nvCxnSpPr>
      <xdr:spPr>
        <a:xfrm>
          <a:off x="15481300" y="182613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160655</xdr:rowOff>
    </xdr:from>
    <xdr:to>
      <xdr:col>76</xdr:col>
      <xdr:colOff>165100</xdr:colOff>
      <xdr:row>106</xdr:row>
      <xdr:rowOff>90805</xdr:rowOff>
    </xdr:to>
    <xdr:sp macro="" textlink="">
      <xdr:nvSpPr>
        <xdr:cNvPr id="578" name="楕円 577">
          <a:extLst>
            <a:ext uri="{FF2B5EF4-FFF2-40B4-BE49-F238E27FC236}">
              <a16:creationId xmlns:a16="http://schemas.microsoft.com/office/drawing/2014/main" id="{DC81A432-75EC-4403-A3A6-C08869AF7B56}"/>
            </a:ext>
          </a:extLst>
        </xdr:cNvPr>
        <xdr:cNvSpPr/>
      </xdr:nvSpPr>
      <xdr:spPr>
        <a:xfrm>
          <a:off x="14541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40005</xdr:rowOff>
    </xdr:from>
    <xdr:to>
      <xdr:col>81</xdr:col>
      <xdr:colOff>50800</xdr:colOff>
      <xdr:row>106</xdr:row>
      <xdr:rowOff>87630</xdr:rowOff>
    </xdr:to>
    <xdr:cxnSp macro="">
      <xdr:nvCxnSpPr>
        <xdr:cNvPr id="579" name="直線コネクタ 578">
          <a:extLst>
            <a:ext uri="{FF2B5EF4-FFF2-40B4-BE49-F238E27FC236}">
              <a16:creationId xmlns:a16="http://schemas.microsoft.com/office/drawing/2014/main" id="{67253C64-3BD3-4907-B5F3-904340CFC1E3}"/>
            </a:ext>
          </a:extLst>
        </xdr:cNvPr>
        <xdr:cNvCxnSpPr/>
      </xdr:nvCxnSpPr>
      <xdr:spPr>
        <a:xfrm>
          <a:off x="14592300" y="182137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580" name="楕円 579">
          <a:extLst>
            <a:ext uri="{FF2B5EF4-FFF2-40B4-BE49-F238E27FC236}">
              <a16:creationId xmlns:a16="http://schemas.microsoft.com/office/drawing/2014/main" id="{1286EF08-4197-4481-BDC5-7BE81709724B}"/>
            </a:ext>
          </a:extLst>
        </xdr:cNvPr>
        <xdr:cNvSpPr/>
      </xdr:nvSpPr>
      <xdr:spPr>
        <a:xfrm>
          <a:off x="1365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0</xdr:rowOff>
    </xdr:from>
    <xdr:to>
      <xdr:col>76</xdr:col>
      <xdr:colOff>114300</xdr:colOff>
      <xdr:row>106</xdr:row>
      <xdr:rowOff>40005</xdr:rowOff>
    </xdr:to>
    <xdr:cxnSp macro="">
      <xdr:nvCxnSpPr>
        <xdr:cNvPr id="581" name="直線コネクタ 580">
          <a:extLst>
            <a:ext uri="{FF2B5EF4-FFF2-40B4-BE49-F238E27FC236}">
              <a16:creationId xmlns:a16="http://schemas.microsoft.com/office/drawing/2014/main" id="{7D390383-142F-4E22-8146-1F7490AF2623}"/>
            </a:ext>
          </a:extLst>
        </xdr:cNvPr>
        <xdr:cNvCxnSpPr/>
      </xdr:nvCxnSpPr>
      <xdr:spPr>
        <a:xfrm>
          <a:off x="13703300" y="18173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38736</xdr:rowOff>
    </xdr:from>
    <xdr:to>
      <xdr:col>67</xdr:col>
      <xdr:colOff>101600</xdr:colOff>
      <xdr:row>101</xdr:row>
      <xdr:rowOff>140336</xdr:rowOff>
    </xdr:to>
    <xdr:sp macro="" textlink="">
      <xdr:nvSpPr>
        <xdr:cNvPr id="582" name="楕円 581">
          <a:extLst>
            <a:ext uri="{FF2B5EF4-FFF2-40B4-BE49-F238E27FC236}">
              <a16:creationId xmlns:a16="http://schemas.microsoft.com/office/drawing/2014/main" id="{DF7B53B1-0AC8-4750-9D51-34F308E19DFB}"/>
            </a:ext>
          </a:extLst>
        </xdr:cNvPr>
        <xdr:cNvSpPr/>
      </xdr:nvSpPr>
      <xdr:spPr>
        <a:xfrm>
          <a:off x="127635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89536</xdr:rowOff>
    </xdr:from>
    <xdr:to>
      <xdr:col>71</xdr:col>
      <xdr:colOff>177800</xdr:colOff>
      <xdr:row>106</xdr:row>
      <xdr:rowOff>0</xdr:rowOff>
    </xdr:to>
    <xdr:cxnSp macro="">
      <xdr:nvCxnSpPr>
        <xdr:cNvPr id="583" name="直線コネクタ 582">
          <a:extLst>
            <a:ext uri="{FF2B5EF4-FFF2-40B4-BE49-F238E27FC236}">
              <a16:creationId xmlns:a16="http://schemas.microsoft.com/office/drawing/2014/main" id="{809CFD9F-6D15-43C7-9C95-4252E2666809}"/>
            </a:ext>
          </a:extLst>
        </xdr:cNvPr>
        <xdr:cNvCxnSpPr/>
      </xdr:nvCxnSpPr>
      <xdr:spPr>
        <a:xfrm>
          <a:off x="12814300" y="17405986"/>
          <a:ext cx="889000" cy="76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584" name="n_1aveValue【公民館】&#10;有形固定資産減価償却率">
          <a:extLst>
            <a:ext uri="{FF2B5EF4-FFF2-40B4-BE49-F238E27FC236}">
              <a16:creationId xmlns:a16="http://schemas.microsoft.com/office/drawing/2014/main" id="{7402231A-70B9-46DE-AF8D-F9BAC3715CE5}"/>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585" name="n_2aveValue【公民館】&#10;有形固定資産減価償却率">
          <a:extLst>
            <a:ext uri="{FF2B5EF4-FFF2-40B4-BE49-F238E27FC236}">
              <a16:creationId xmlns:a16="http://schemas.microsoft.com/office/drawing/2014/main" id="{7B33A1F7-5C84-4F27-A41E-832A9002EA1C}"/>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586" name="n_3aveValue【公民館】&#10;有形固定資産減価償却率">
          <a:extLst>
            <a:ext uri="{FF2B5EF4-FFF2-40B4-BE49-F238E27FC236}">
              <a16:creationId xmlns:a16="http://schemas.microsoft.com/office/drawing/2014/main" id="{D8A84B88-456C-411F-BE7B-F05B84E9E6A5}"/>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587" name="n_4aveValue【公民館】&#10;有形固定資産減価償却率">
          <a:extLst>
            <a:ext uri="{FF2B5EF4-FFF2-40B4-BE49-F238E27FC236}">
              <a16:creationId xmlns:a16="http://schemas.microsoft.com/office/drawing/2014/main" id="{59D35ADE-2AB9-435C-B066-03A2B3660179}"/>
            </a:ext>
          </a:extLst>
        </xdr:cNvPr>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129557</xdr:rowOff>
    </xdr:from>
    <xdr:ext cx="405111" cy="259045"/>
    <xdr:sp macro="" textlink="">
      <xdr:nvSpPr>
        <xdr:cNvPr id="588" name="n_1mainValue【公民館】&#10;有形固定資産減価償却率">
          <a:extLst>
            <a:ext uri="{FF2B5EF4-FFF2-40B4-BE49-F238E27FC236}">
              <a16:creationId xmlns:a16="http://schemas.microsoft.com/office/drawing/2014/main" id="{D68CA5BD-6152-4B7A-9EFA-E5519C39C4F0}"/>
            </a:ext>
          </a:extLst>
        </xdr:cNvPr>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81932</xdr:rowOff>
    </xdr:from>
    <xdr:ext cx="405111" cy="259045"/>
    <xdr:sp macro="" textlink="">
      <xdr:nvSpPr>
        <xdr:cNvPr id="589" name="n_2mainValue【公民館】&#10;有形固定資産減価償却率">
          <a:extLst>
            <a:ext uri="{FF2B5EF4-FFF2-40B4-BE49-F238E27FC236}">
              <a16:creationId xmlns:a16="http://schemas.microsoft.com/office/drawing/2014/main" id="{9260E4A8-A150-44C7-904A-A4D8CD430CDB}"/>
            </a:ext>
          </a:extLst>
        </xdr:cNvPr>
        <xdr:cNvSpPr txBox="1"/>
      </xdr:nvSpPr>
      <xdr:spPr>
        <a:xfrm>
          <a:off x="14389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41927</xdr:rowOff>
    </xdr:from>
    <xdr:ext cx="405111" cy="259045"/>
    <xdr:sp macro="" textlink="">
      <xdr:nvSpPr>
        <xdr:cNvPr id="590" name="n_3mainValue【公民館】&#10;有形固定資産減価償却率">
          <a:extLst>
            <a:ext uri="{FF2B5EF4-FFF2-40B4-BE49-F238E27FC236}">
              <a16:creationId xmlns:a16="http://schemas.microsoft.com/office/drawing/2014/main" id="{942F3A27-C14C-484A-816C-2965BB622327}"/>
            </a:ext>
          </a:extLst>
        </xdr:cNvPr>
        <xdr:cNvSpPr txBox="1"/>
      </xdr:nvSpPr>
      <xdr:spPr>
        <a:xfrm>
          <a:off x="13500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156863</xdr:rowOff>
    </xdr:from>
    <xdr:ext cx="405111" cy="259045"/>
    <xdr:sp macro="" textlink="">
      <xdr:nvSpPr>
        <xdr:cNvPr id="591" name="n_4mainValue【公民館】&#10;有形固定資産減価償却率">
          <a:extLst>
            <a:ext uri="{FF2B5EF4-FFF2-40B4-BE49-F238E27FC236}">
              <a16:creationId xmlns:a16="http://schemas.microsoft.com/office/drawing/2014/main" id="{9017F315-6066-49CC-AE5B-8F067DFDE431}"/>
            </a:ext>
          </a:extLst>
        </xdr:cNvPr>
        <xdr:cNvSpPr txBox="1"/>
      </xdr:nvSpPr>
      <xdr:spPr>
        <a:xfrm>
          <a:off x="12611744" y="1713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22E9575E-976E-4887-A611-068AD4BC148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320D9835-83E5-4E26-9DDA-3E4B843821C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D845AE9C-3923-409D-BD91-C999014519C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A300D1E2-0240-489A-ABD8-5E7E46BC92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D6B7780F-A837-4C32-B7D6-F3ABDEADDB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452465AC-38AA-4497-A6A5-74C341BCD80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E543B512-DD3B-4944-A5A8-68F1D7046FD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E1107E06-B5A9-4056-B11F-585C3F8D5E4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DC7A4800-1457-48BC-8506-31F32429D2C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62BFC0FB-D451-4064-A7AD-AA37F58CF8A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a:extLst>
            <a:ext uri="{FF2B5EF4-FFF2-40B4-BE49-F238E27FC236}">
              <a16:creationId xmlns:a16="http://schemas.microsoft.com/office/drawing/2014/main" id="{E340E86A-0FB6-4F59-ADAE-BF9BCD4DC43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a:extLst>
            <a:ext uri="{FF2B5EF4-FFF2-40B4-BE49-F238E27FC236}">
              <a16:creationId xmlns:a16="http://schemas.microsoft.com/office/drawing/2014/main" id="{54900C38-2622-42FD-B2C9-547A027A996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a:extLst>
            <a:ext uri="{FF2B5EF4-FFF2-40B4-BE49-F238E27FC236}">
              <a16:creationId xmlns:a16="http://schemas.microsoft.com/office/drawing/2014/main" id="{37D91769-B6C3-4BEE-9273-A2198D74007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a:extLst>
            <a:ext uri="{FF2B5EF4-FFF2-40B4-BE49-F238E27FC236}">
              <a16:creationId xmlns:a16="http://schemas.microsoft.com/office/drawing/2014/main" id="{133F44D8-6DCC-4262-8CF9-E88DEABDC34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a:extLst>
            <a:ext uri="{FF2B5EF4-FFF2-40B4-BE49-F238E27FC236}">
              <a16:creationId xmlns:a16="http://schemas.microsoft.com/office/drawing/2014/main" id="{51CAD8C9-2C58-43E1-9CC9-190EE05151E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a:extLst>
            <a:ext uri="{FF2B5EF4-FFF2-40B4-BE49-F238E27FC236}">
              <a16:creationId xmlns:a16="http://schemas.microsoft.com/office/drawing/2014/main" id="{61B75A64-645A-403C-A3B4-7BB09167F71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a:extLst>
            <a:ext uri="{FF2B5EF4-FFF2-40B4-BE49-F238E27FC236}">
              <a16:creationId xmlns:a16="http://schemas.microsoft.com/office/drawing/2014/main" id="{0F3838DE-8391-4CBB-9495-E0EBD36098F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a:extLst>
            <a:ext uri="{FF2B5EF4-FFF2-40B4-BE49-F238E27FC236}">
              <a16:creationId xmlns:a16="http://schemas.microsoft.com/office/drawing/2014/main" id="{572961E6-3C5F-4C02-8174-A92478A62C7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a:extLst>
            <a:ext uri="{FF2B5EF4-FFF2-40B4-BE49-F238E27FC236}">
              <a16:creationId xmlns:a16="http://schemas.microsoft.com/office/drawing/2014/main" id="{952CB7A0-2672-4BEE-9FDB-3699A0F3295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a:extLst>
            <a:ext uri="{FF2B5EF4-FFF2-40B4-BE49-F238E27FC236}">
              <a16:creationId xmlns:a16="http://schemas.microsoft.com/office/drawing/2014/main" id="{8F7A0569-881E-4823-A6F1-65751852A9A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a:extLst>
            <a:ext uri="{FF2B5EF4-FFF2-40B4-BE49-F238E27FC236}">
              <a16:creationId xmlns:a16="http://schemas.microsoft.com/office/drawing/2014/main" id="{D0BAEE33-A17B-4D13-9B42-FB29567F28B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35333001-D065-40D7-86CA-F562E7375E3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a:extLst>
            <a:ext uri="{FF2B5EF4-FFF2-40B4-BE49-F238E27FC236}">
              <a16:creationId xmlns:a16="http://schemas.microsoft.com/office/drawing/2014/main" id="{DB235959-29F0-497E-85C0-95E9E90F7C3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615" name="直線コネクタ 614">
          <a:extLst>
            <a:ext uri="{FF2B5EF4-FFF2-40B4-BE49-F238E27FC236}">
              <a16:creationId xmlns:a16="http://schemas.microsoft.com/office/drawing/2014/main" id="{ED18BE2F-3177-455E-91D4-E6F9A5D59E47}"/>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16" name="【公民館】&#10;一人当たり面積最小値テキスト">
          <a:extLst>
            <a:ext uri="{FF2B5EF4-FFF2-40B4-BE49-F238E27FC236}">
              <a16:creationId xmlns:a16="http://schemas.microsoft.com/office/drawing/2014/main" id="{E341F08D-CA5A-4164-9E07-3522F777DB81}"/>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17" name="直線コネクタ 616">
          <a:extLst>
            <a:ext uri="{FF2B5EF4-FFF2-40B4-BE49-F238E27FC236}">
              <a16:creationId xmlns:a16="http://schemas.microsoft.com/office/drawing/2014/main" id="{E738FA98-1801-4AB0-AE49-9BB4CCC75A1D}"/>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618" name="【公民館】&#10;一人当たり面積最大値テキスト">
          <a:extLst>
            <a:ext uri="{FF2B5EF4-FFF2-40B4-BE49-F238E27FC236}">
              <a16:creationId xmlns:a16="http://schemas.microsoft.com/office/drawing/2014/main" id="{F58D8F6F-6DDF-4D8B-9F7E-78632F737EEB}"/>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619" name="直線コネクタ 618">
          <a:extLst>
            <a:ext uri="{FF2B5EF4-FFF2-40B4-BE49-F238E27FC236}">
              <a16:creationId xmlns:a16="http://schemas.microsoft.com/office/drawing/2014/main" id="{54277E14-4B90-4827-8687-2A50A537497A}"/>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20" name="【公民館】&#10;一人当たり面積平均値テキスト">
          <a:extLst>
            <a:ext uri="{FF2B5EF4-FFF2-40B4-BE49-F238E27FC236}">
              <a16:creationId xmlns:a16="http://schemas.microsoft.com/office/drawing/2014/main" id="{7CC7F589-1D1A-4BAA-9C2B-CB6983306F13}"/>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21" name="フローチャート: 判断 620">
          <a:extLst>
            <a:ext uri="{FF2B5EF4-FFF2-40B4-BE49-F238E27FC236}">
              <a16:creationId xmlns:a16="http://schemas.microsoft.com/office/drawing/2014/main" id="{B7E9ED90-C8E5-45BF-A329-730C81A2504E}"/>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22" name="フローチャート: 判断 621">
          <a:extLst>
            <a:ext uri="{FF2B5EF4-FFF2-40B4-BE49-F238E27FC236}">
              <a16:creationId xmlns:a16="http://schemas.microsoft.com/office/drawing/2014/main" id="{CF0EA968-EF41-421C-9733-521A1D525821}"/>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623" name="フローチャート: 判断 622">
          <a:extLst>
            <a:ext uri="{FF2B5EF4-FFF2-40B4-BE49-F238E27FC236}">
              <a16:creationId xmlns:a16="http://schemas.microsoft.com/office/drawing/2014/main" id="{0E738C6A-F44A-49A3-B2EA-557125F7221A}"/>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624" name="フローチャート: 判断 623">
          <a:extLst>
            <a:ext uri="{FF2B5EF4-FFF2-40B4-BE49-F238E27FC236}">
              <a16:creationId xmlns:a16="http://schemas.microsoft.com/office/drawing/2014/main" id="{FD7856F3-01C2-4F88-9A25-0CBD7146FDB1}"/>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625" name="フローチャート: 判断 624">
          <a:extLst>
            <a:ext uri="{FF2B5EF4-FFF2-40B4-BE49-F238E27FC236}">
              <a16:creationId xmlns:a16="http://schemas.microsoft.com/office/drawing/2014/main" id="{27E33A9E-F642-4EF5-917C-839068C244B5}"/>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98041A68-D7B6-4229-B5DE-0DB46FC0AC8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B045A47C-4BD2-4E83-ADCE-3A452D70888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961ECDE5-2F5F-419C-BBFF-745BEC2FA18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94726747-15E8-4A10-860B-5DBA79E79F0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FE4C5B-5609-4D94-9057-6825CD2F862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631" name="楕円 630">
          <a:extLst>
            <a:ext uri="{FF2B5EF4-FFF2-40B4-BE49-F238E27FC236}">
              <a16:creationId xmlns:a16="http://schemas.microsoft.com/office/drawing/2014/main" id="{67B06B99-112A-49CE-9751-FFCE6D463495}"/>
            </a:ext>
          </a:extLst>
        </xdr:cNvPr>
        <xdr:cNvSpPr/>
      </xdr:nvSpPr>
      <xdr:spPr>
        <a:xfrm>
          <a:off x="22110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99077</xdr:rowOff>
    </xdr:from>
    <xdr:ext cx="469744" cy="259045"/>
    <xdr:sp macro="" textlink="">
      <xdr:nvSpPr>
        <xdr:cNvPr id="632" name="【公民館】&#10;一人当たり面積該当値テキスト">
          <a:extLst>
            <a:ext uri="{FF2B5EF4-FFF2-40B4-BE49-F238E27FC236}">
              <a16:creationId xmlns:a16="http://schemas.microsoft.com/office/drawing/2014/main" id="{06A0529B-221D-49C9-B789-0CFB46F5CD82}"/>
            </a:ext>
          </a:extLst>
        </xdr:cNvPr>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120650</xdr:rowOff>
    </xdr:from>
    <xdr:to>
      <xdr:col>112</xdr:col>
      <xdr:colOff>38100</xdr:colOff>
      <xdr:row>108</xdr:row>
      <xdr:rowOff>50800</xdr:rowOff>
    </xdr:to>
    <xdr:sp macro="" textlink="">
      <xdr:nvSpPr>
        <xdr:cNvPr id="633" name="楕円 632">
          <a:extLst>
            <a:ext uri="{FF2B5EF4-FFF2-40B4-BE49-F238E27FC236}">
              <a16:creationId xmlns:a16="http://schemas.microsoft.com/office/drawing/2014/main" id="{EBFED103-5543-479C-9C91-BE7054774755}"/>
            </a:ext>
          </a:extLst>
        </xdr:cNvPr>
        <xdr:cNvSpPr/>
      </xdr:nvSpPr>
      <xdr:spPr>
        <a:xfrm>
          <a:off x="2127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0</xdr:rowOff>
    </xdr:from>
    <xdr:to>
      <xdr:col>116</xdr:col>
      <xdr:colOff>63500</xdr:colOff>
      <xdr:row>108</xdr:row>
      <xdr:rowOff>0</xdr:rowOff>
    </xdr:to>
    <xdr:cxnSp macro="">
      <xdr:nvCxnSpPr>
        <xdr:cNvPr id="634" name="直線コネクタ 633">
          <a:extLst>
            <a:ext uri="{FF2B5EF4-FFF2-40B4-BE49-F238E27FC236}">
              <a16:creationId xmlns:a16="http://schemas.microsoft.com/office/drawing/2014/main" id="{042AF3CB-E1D3-43CB-A6A7-02530CED3C0B}"/>
            </a:ext>
          </a:extLst>
        </xdr:cNvPr>
        <xdr:cNvCxnSpPr/>
      </xdr:nvCxnSpPr>
      <xdr:spPr>
        <a:xfrm>
          <a:off x="21323300" y="1851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21589</xdr:rowOff>
    </xdr:from>
    <xdr:to>
      <xdr:col>107</xdr:col>
      <xdr:colOff>101600</xdr:colOff>
      <xdr:row>108</xdr:row>
      <xdr:rowOff>123189</xdr:rowOff>
    </xdr:to>
    <xdr:sp macro="" textlink="">
      <xdr:nvSpPr>
        <xdr:cNvPr id="635" name="楕円 634">
          <a:extLst>
            <a:ext uri="{FF2B5EF4-FFF2-40B4-BE49-F238E27FC236}">
              <a16:creationId xmlns:a16="http://schemas.microsoft.com/office/drawing/2014/main" id="{5C4CF275-E251-4898-BFB0-4DBFF17DC5CF}"/>
            </a:ext>
          </a:extLst>
        </xdr:cNvPr>
        <xdr:cNvSpPr/>
      </xdr:nvSpPr>
      <xdr:spPr>
        <a:xfrm>
          <a:off x="20383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0</xdr:rowOff>
    </xdr:from>
    <xdr:to>
      <xdr:col>111</xdr:col>
      <xdr:colOff>177800</xdr:colOff>
      <xdr:row>108</xdr:row>
      <xdr:rowOff>72389</xdr:rowOff>
    </xdr:to>
    <xdr:cxnSp macro="">
      <xdr:nvCxnSpPr>
        <xdr:cNvPr id="636" name="直線コネクタ 635">
          <a:extLst>
            <a:ext uri="{FF2B5EF4-FFF2-40B4-BE49-F238E27FC236}">
              <a16:creationId xmlns:a16="http://schemas.microsoft.com/office/drawing/2014/main" id="{72D3CFAF-4745-41C4-9939-C53D2374FC53}"/>
            </a:ext>
          </a:extLst>
        </xdr:cNvPr>
        <xdr:cNvCxnSpPr/>
      </xdr:nvCxnSpPr>
      <xdr:spPr>
        <a:xfrm flipV="1">
          <a:off x="20434300" y="185166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21589</xdr:rowOff>
    </xdr:from>
    <xdr:to>
      <xdr:col>102</xdr:col>
      <xdr:colOff>165100</xdr:colOff>
      <xdr:row>108</xdr:row>
      <xdr:rowOff>123189</xdr:rowOff>
    </xdr:to>
    <xdr:sp macro="" textlink="">
      <xdr:nvSpPr>
        <xdr:cNvPr id="637" name="楕円 636">
          <a:extLst>
            <a:ext uri="{FF2B5EF4-FFF2-40B4-BE49-F238E27FC236}">
              <a16:creationId xmlns:a16="http://schemas.microsoft.com/office/drawing/2014/main" id="{3EC01085-32C9-467A-958F-F70E4520A923}"/>
            </a:ext>
          </a:extLst>
        </xdr:cNvPr>
        <xdr:cNvSpPr/>
      </xdr:nvSpPr>
      <xdr:spPr>
        <a:xfrm>
          <a:off x="19494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72389</xdr:rowOff>
    </xdr:from>
    <xdr:to>
      <xdr:col>107</xdr:col>
      <xdr:colOff>50800</xdr:colOff>
      <xdr:row>108</xdr:row>
      <xdr:rowOff>72389</xdr:rowOff>
    </xdr:to>
    <xdr:cxnSp macro="">
      <xdr:nvCxnSpPr>
        <xdr:cNvPr id="638" name="直線コネクタ 637">
          <a:extLst>
            <a:ext uri="{FF2B5EF4-FFF2-40B4-BE49-F238E27FC236}">
              <a16:creationId xmlns:a16="http://schemas.microsoft.com/office/drawing/2014/main" id="{50A8CBF7-5FA8-4928-94EC-4A7EDCB8801F}"/>
            </a:ext>
          </a:extLst>
        </xdr:cNvPr>
        <xdr:cNvCxnSpPr/>
      </xdr:nvCxnSpPr>
      <xdr:spPr>
        <a:xfrm>
          <a:off x="19545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21589</xdr:rowOff>
    </xdr:from>
    <xdr:to>
      <xdr:col>98</xdr:col>
      <xdr:colOff>38100</xdr:colOff>
      <xdr:row>108</xdr:row>
      <xdr:rowOff>123189</xdr:rowOff>
    </xdr:to>
    <xdr:sp macro="" textlink="">
      <xdr:nvSpPr>
        <xdr:cNvPr id="639" name="楕円 638">
          <a:extLst>
            <a:ext uri="{FF2B5EF4-FFF2-40B4-BE49-F238E27FC236}">
              <a16:creationId xmlns:a16="http://schemas.microsoft.com/office/drawing/2014/main" id="{E7BCC99E-C8B4-4974-A6BD-67063849756B}"/>
            </a:ext>
          </a:extLst>
        </xdr:cNvPr>
        <xdr:cNvSpPr/>
      </xdr:nvSpPr>
      <xdr:spPr>
        <a:xfrm>
          <a:off x="18605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72389</xdr:rowOff>
    </xdr:from>
    <xdr:to>
      <xdr:col>102</xdr:col>
      <xdr:colOff>114300</xdr:colOff>
      <xdr:row>108</xdr:row>
      <xdr:rowOff>72389</xdr:rowOff>
    </xdr:to>
    <xdr:cxnSp macro="">
      <xdr:nvCxnSpPr>
        <xdr:cNvPr id="640" name="直線コネクタ 639">
          <a:extLst>
            <a:ext uri="{FF2B5EF4-FFF2-40B4-BE49-F238E27FC236}">
              <a16:creationId xmlns:a16="http://schemas.microsoft.com/office/drawing/2014/main" id="{5915318E-F26F-466B-A09D-3C09E7BF9B57}"/>
            </a:ext>
          </a:extLst>
        </xdr:cNvPr>
        <xdr:cNvCxnSpPr/>
      </xdr:nvCxnSpPr>
      <xdr:spPr>
        <a:xfrm>
          <a:off x="18656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641" name="n_1aveValue【公民館】&#10;一人当たり面積">
          <a:extLst>
            <a:ext uri="{FF2B5EF4-FFF2-40B4-BE49-F238E27FC236}">
              <a16:creationId xmlns:a16="http://schemas.microsoft.com/office/drawing/2014/main" id="{69084E86-D34B-417C-B0E0-12DD31C00F8D}"/>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642" name="n_2aveValue【公民館】&#10;一人当たり面積">
          <a:extLst>
            <a:ext uri="{FF2B5EF4-FFF2-40B4-BE49-F238E27FC236}">
              <a16:creationId xmlns:a16="http://schemas.microsoft.com/office/drawing/2014/main" id="{6E54C307-087B-425C-98AE-0F25F8DBBA19}"/>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643" name="n_3aveValue【公民館】&#10;一人当たり面積">
          <a:extLst>
            <a:ext uri="{FF2B5EF4-FFF2-40B4-BE49-F238E27FC236}">
              <a16:creationId xmlns:a16="http://schemas.microsoft.com/office/drawing/2014/main" id="{9B322B1C-8603-4B7E-ACD3-E23C59FD1A42}"/>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644" name="n_4aveValue【公民館】&#10;一人当たり面積">
          <a:extLst>
            <a:ext uri="{FF2B5EF4-FFF2-40B4-BE49-F238E27FC236}">
              <a16:creationId xmlns:a16="http://schemas.microsoft.com/office/drawing/2014/main" id="{F7178A39-AE09-49DC-8EFA-C0C4D860502E}"/>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41927</xdr:rowOff>
    </xdr:from>
    <xdr:ext cx="469744" cy="259045"/>
    <xdr:sp macro="" textlink="">
      <xdr:nvSpPr>
        <xdr:cNvPr id="645" name="n_1mainValue【公民館】&#10;一人当たり面積">
          <a:extLst>
            <a:ext uri="{FF2B5EF4-FFF2-40B4-BE49-F238E27FC236}">
              <a16:creationId xmlns:a16="http://schemas.microsoft.com/office/drawing/2014/main" id="{B427D1BB-2B0D-4F04-9604-3CCB6E72455B}"/>
            </a:ext>
          </a:extLst>
        </xdr:cNvPr>
        <xdr:cNvSpPr txBox="1"/>
      </xdr:nvSpPr>
      <xdr:spPr>
        <a:xfrm>
          <a:off x="21075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114316</xdr:rowOff>
    </xdr:from>
    <xdr:ext cx="469744" cy="259045"/>
    <xdr:sp macro="" textlink="">
      <xdr:nvSpPr>
        <xdr:cNvPr id="646" name="n_2mainValue【公民館】&#10;一人当たり面積">
          <a:extLst>
            <a:ext uri="{FF2B5EF4-FFF2-40B4-BE49-F238E27FC236}">
              <a16:creationId xmlns:a16="http://schemas.microsoft.com/office/drawing/2014/main" id="{F32C90BF-FC6E-4FA8-B6C2-44844E5D1ABC}"/>
            </a:ext>
          </a:extLst>
        </xdr:cNvPr>
        <xdr:cNvSpPr txBox="1"/>
      </xdr:nvSpPr>
      <xdr:spPr>
        <a:xfrm>
          <a:off x="20199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114316</xdr:rowOff>
    </xdr:from>
    <xdr:ext cx="469744" cy="259045"/>
    <xdr:sp macro="" textlink="">
      <xdr:nvSpPr>
        <xdr:cNvPr id="647" name="n_3mainValue【公民館】&#10;一人当たり面積">
          <a:extLst>
            <a:ext uri="{FF2B5EF4-FFF2-40B4-BE49-F238E27FC236}">
              <a16:creationId xmlns:a16="http://schemas.microsoft.com/office/drawing/2014/main" id="{58B7A36F-6F4C-4775-9879-ABE7EBDA91F6}"/>
            </a:ext>
          </a:extLst>
        </xdr:cNvPr>
        <xdr:cNvSpPr txBox="1"/>
      </xdr:nvSpPr>
      <xdr:spPr>
        <a:xfrm>
          <a:off x="19310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114316</xdr:rowOff>
    </xdr:from>
    <xdr:ext cx="469744" cy="259045"/>
    <xdr:sp macro="" textlink="">
      <xdr:nvSpPr>
        <xdr:cNvPr id="648" name="n_4mainValue【公民館】&#10;一人当たり面積">
          <a:extLst>
            <a:ext uri="{FF2B5EF4-FFF2-40B4-BE49-F238E27FC236}">
              <a16:creationId xmlns:a16="http://schemas.microsoft.com/office/drawing/2014/main" id="{9A71DDFB-55E0-48B8-B652-1A310937AD31}"/>
            </a:ext>
          </a:extLst>
        </xdr:cNvPr>
        <xdr:cNvSpPr txBox="1"/>
      </xdr:nvSpPr>
      <xdr:spPr>
        <a:xfrm>
          <a:off x="18421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a:extLst>
            <a:ext uri="{FF2B5EF4-FFF2-40B4-BE49-F238E27FC236}">
              <a16:creationId xmlns:a16="http://schemas.microsoft.com/office/drawing/2014/main" id="{AB4AB1ED-296A-4B90-8516-F72FAD47B45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a:extLst>
            <a:ext uri="{FF2B5EF4-FFF2-40B4-BE49-F238E27FC236}">
              <a16:creationId xmlns:a16="http://schemas.microsoft.com/office/drawing/2014/main" id="{1341BCCB-BF7B-4BF9-BA42-28DE45C264A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a:extLst>
            <a:ext uri="{FF2B5EF4-FFF2-40B4-BE49-F238E27FC236}">
              <a16:creationId xmlns:a16="http://schemas.microsoft.com/office/drawing/2014/main" id="{1ECE9DE0-4DFF-493A-968C-8CDB3710AB2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道路以外の有形固定資産減価償却率が類似団体内平均値を大きく上回っており、老朽化の著しさが際立っている。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については、長寿命化修繕計画を踏まえ、老朽化した橋りょうの修繕及び耐震補修を計画的に進め、施設の長寿命化を図る。学校施設については、柏原市立小・中学校適正規模・適正配置基本方針を踏まえ、施設の再編及び統合の検討を進めていく。また、公立幼稚園及び公立保育所の再編整備に関する基本計画を踏まえ、公立認定こども園の開設に取り組み、子育て環境の整備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7949073-5739-455F-BEB8-CB4DE96C115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22A7FBF-B50F-4DBF-8FA1-6E84B4E9BAD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8902AAC-F2A4-4109-9D7C-8784A8A17C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52D84B-6ADE-47FC-A9C5-43AC0F46CC4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B95F64-7A29-480A-978D-6E47BD70F65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8E1CB5-5088-42FF-A724-7873ABF3E39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778D30-23FE-431C-8E44-1A035769D8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0DEF88-266E-4CBE-8E7E-B3C85A1EC68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CA03D2-D932-4BB6-B7CE-08C28340082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EA68F0-EA87-4FC2-B951-4630BE141A5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68,874
67,436
25.33
25,921,934
25,491,793
191,087
14,913,810
19,639,087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924C34-C2AE-462C-886C-735FE139710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CE4AC7-1852-41A1-AEAB-37379782C92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AEB1BD-1039-41D4-AE74-214616B1F3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CD3EB5-0796-41C9-8C61-76F4A523DE0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F53B973-930C-4B7D-B552-744BB0590B1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CCB0EB5-A7C6-4F62-BE90-8CE1E977625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371436-D97F-439C-BB61-BCC7F11339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6CE130-B442-4F0B-9ECB-49F1A93AA9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D281C9-1987-4EE4-B99F-9D0F41A0067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469A124-958D-4715-B690-61571656960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840505-896A-4518-B03C-478834A2F2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8F25BB9-3745-4845-82DE-7A3E09D299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E611E7A-18F0-4374-8399-F73D83D78A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EF1C38C-D078-4CF3-A702-F06195A8109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CEC907-9CC9-4A86-B8AF-D7C93EBB99E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500693-7651-4BAB-9398-2B69F8D28DE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3CA1ABD-52AA-4055-8B5C-84BB2E40939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9ACFC24-9B50-46E7-BB56-8FBFDBC2A3A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F43BADF-0EE9-4109-BBA8-605838673D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1EB65E4-FA5E-477F-9307-6D9E794DD27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BD27AF0-6C60-4C10-81D1-4CBFBB325D6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16380E2-D460-4F1F-BAA3-F184AB01D36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D748FF-67E5-47B1-8B70-747A4E22BD7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4A0D101-5369-4CCF-84E8-1D6A5B9FAC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E7C5DE4-2C3F-40A5-AC4B-3B1FD317264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ED5B356-AA28-4C1B-A662-D70BD2A8C8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8A9BA0A-E454-425A-BE7D-F9745684410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7ABD670-C144-4DD2-A33F-9C364C3220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9D8145C-AEB6-4E21-8B4D-4E018D5B6CF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B6F6513-4AD1-41B2-A654-59EBA64B21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248A38B-9611-43F4-9F4D-809C73B0FA6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30A66FF-0A93-41F1-BEC4-744D27BA1FD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303D2DE-5053-4322-890E-9AA37F65F31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CA52DF6-BA97-4937-A7E8-44FBEA223B4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3F5F902-452E-4A62-A32D-FAE17BF6BDF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9141893-3A99-4D55-8107-BD2778EF0AE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5EDF624-427E-48C3-A23D-6BE0F7109B5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0995341-63F7-44CF-89FA-E00A750E3F4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9380821-CBFF-4505-A08E-C19C92CF9B0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E9642B9-7FD6-4C4D-AA88-F2182601897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78B078D-9F7E-4E58-9E68-F991F756E40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2BEB927-2CD1-47B7-9425-93542596B4C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3163139-5DCB-49D0-B866-172B14EC570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B49BD2D-88F3-4A7F-B65C-2D12D80C087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ECD6885-BD25-4E44-B227-1CE9AAB9CF7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DF2D91B-94F7-4B7E-921C-C95832651DD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57A6E48F-0D70-41F9-87B1-6AF2CA788B22}"/>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A78A4979-AF4A-450B-9A7F-7A22E49A857B}"/>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0D67782F-B440-466C-B0B7-AC89C017474A}"/>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33927E68-C596-4FDD-BC37-70E63B0E6BEC}"/>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BF5D4821-3AFE-4236-85E5-BD9464119B4C}"/>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a:extLst>
            <a:ext uri="{FF2B5EF4-FFF2-40B4-BE49-F238E27FC236}">
              <a16:creationId xmlns:a16="http://schemas.microsoft.com/office/drawing/2014/main" id="{662C4126-728B-48B5-B9A8-6F723CFDA7C7}"/>
            </a:ext>
          </a:extLst>
        </xdr:cNvPr>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9A3122AD-8117-443C-9404-29786D43B315}"/>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6932614F-4635-47B3-85AB-89ADB6CFD7BB}"/>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191AE7A7-C424-4E4A-8005-FF20AF31E609}"/>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951078BF-EBA9-4665-A05E-FEC20C3BF63D}"/>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533FCF4E-7CF5-4AA8-B8ED-166D37FA9A95}"/>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20938DF-F119-4300-B0C1-B8419E217D9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3905B4F-5E41-499D-AF7B-F8E8A6815D3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5A46D2F-8F6C-4EE8-AA23-8776140B24D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6CFD11A-9968-4A12-815C-8037D2CB71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99D2C70-585B-4A45-B745-5B961668F7E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97246</xdr:rowOff>
    </xdr:from>
    <xdr:to>
      <xdr:col>24</xdr:col>
      <xdr:colOff>114300</xdr:colOff>
      <xdr:row>37</xdr:row>
      <xdr:rowOff>27396</xdr:rowOff>
    </xdr:to>
    <xdr:sp macro="" textlink="">
      <xdr:nvSpPr>
        <xdr:cNvPr id="74" name="楕円 73">
          <a:extLst>
            <a:ext uri="{FF2B5EF4-FFF2-40B4-BE49-F238E27FC236}">
              <a16:creationId xmlns:a16="http://schemas.microsoft.com/office/drawing/2014/main" id="{9B8A4D7F-5505-494D-9743-36047899F312}"/>
            </a:ext>
          </a:extLst>
        </xdr:cNvPr>
        <xdr:cNvSpPr/>
      </xdr:nvSpPr>
      <xdr:spPr>
        <a:xfrm>
          <a:off x="45847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120123</xdr:rowOff>
    </xdr:from>
    <xdr:ext cx="405111" cy="259045"/>
    <xdr:sp macro="" textlink="">
      <xdr:nvSpPr>
        <xdr:cNvPr id="75" name="【図書館】&#10;有形固定資産減価償却率該当値テキスト">
          <a:extLst>
            <a:ext uri="{FF2B5EF4-FFF2-40B4-BE49-F238E27FC236}">
              <a16:creationId xmlns:a16="http://schemas.microsoft.com/office/drawing/2014/main" id="{664B191A-6ED9-4031-A628-14B28EA5D089}"/>
            </a:ext>
          </a:extLst>
        </xdr:cNvPr>
        <xdr:cNvSpPr txBox="1"/>
      </xdr:nvSpPr>
      <xdr:spPr>
        <a:xfrm>
          <a:off x="4673600" y="612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64589</xdr:rowOff>
    </xdr:from>
    <xdr:to>
      <xdr:col>20</xdr:col>
      <xdr:colOff>38100</xdr:colOff>
      <xdr:row>36</xdr:row>
      <xdr:rowOff>166189</xdr:rowOff>
    </xdr:to>
    <xdr:sp macro="" textlink="">
      <xdr:nvSpPr>
        <xdr:cNvPr id="76" name="楕円 75">
          <a:extLst>
            <a:ext uri="{FF2B5EF4-FFF2-40B4-BE49-F238E27FC236}">
              <a16:creationId xmlns:a16="http://schemas.microsoft.com/office/drawing/2014/main" id="{8CC9A6B5-55DB-4A59-94E4-BC04E8DD003D}"/>
            </a:ext>
          </a:extLst>
        </xdr:cNvPr>
        <xdr:cNvSpPr/>
      </xdr:nvSpPr>
      <xdr:spPr>
        <a:xfrm>
          <a:off x="3746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115389</xdr:rowOff>
    </xdr:from>
    <xdr:to>
      <xdr:col>24</xdr:col>
      <xdr:colOff>63500</xdr:colOff>
      <xdr:row>36</xdr:row>
      <xdr:rowOff>148046</xdr:rowOff>
    </xdr:to>
    <xdr:cxnSp macro="">
      <xdr:nvCxnSpPr>
        <xdr:cNvPr id="77" name="直線コネクタ 76">
          <a:extLst>
            <a:ext uri="{FF2B5EF4-FFF2-40B4-BE49-F238E27FC236}">
              <a16:creationId xmlns:a16="http://schemas.microsoft.com/office/drawing/2014/main" id="{F2EFB0AE-136E-4531-B2CE-058EFBA8DC5E}"/>
            </a:ext>
          </a:extLst>
        </xdr:cNvPr>
        <xdr:cNvCxnSpPr/>
      </xdr:nvCxnSpPr>
      <xdr:spPr>
        <a:xfrm>
          <a:off x="3797300" y="628758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20501</xdr:rowOff>
    </xdr:from>
    <xdr:to>
      <xdr:col>15</xdr:col>
      <xdr:colOff>101600</xdr:colOff>
      <xdr:row>36</xdr:row>
      <xdr:rowOff>122101</xdr:rowOff>
    </xdr:to>
    <xdr:sp macro="" textlink="">
      <xdr:nvSpPr>
        <xdr:cNvPr id="78" name="楕円 77">
          <a:extLst>
            <a:ext uri="{FF2B5EF4-FFF2-40B4-BE49-F238E27FC236}">
              <a16:creationId xmlns:a16="http://schemas.microsoft.com/office/drawing/2014/main" id="{7726CB50-9913-48DC-B82A-7E7300E62124}"/>
            </a:ext>
          </a:extLst>
        </xdr:cNvPr>
        <xdr:cNvSpPr/>
      </xdr:nvSpPr>
      <xdr:spPr>
        <a:xfrm>
          <a:off x="2857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71301</xdr:rowOff>
    </xdr:from>
    <xdr:to>
      <xdr:col>19</xdr:col>
      <xdr:colOff>177800</xdr:colOff>
      <xdr:row>36</xdr:row>
      <xdr:rowOff>115389</xdr:rowOff>
    </xdr:to>
    <xdr:cxnSp macro="">
      <xdr:nvCxnSpPr>
        <xdr:cNvPr id="79" name="直線コネクタ 78">
          <a:extLst>
            <a:ext uri="{FF2B5EF4-FFF2-40B4-BE49-F238E27FC236}">
              <a16:creationId xmlns:a16="http://schemas.microsoft.com/office/drawing/2014/main" id="{F87513CB-7DE3-4D94-B613-BAA7349160E6}"/>
            </a:ext>
          </a:extLst>
        </xdr:cNvPr>
        <xdr:cNvCxnSpPr/>
      </xdr:nvCxnSpPr>
      <xdr:spPr>
        <a:xfrm>
          <a:off x="2908300" y="624350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159294</xdr:rowOff>
    </xdr:from>
    <xdr:to>
      <xdr:col>10</xdr:col>
      <xdr:colOff>165100</xdr:colOff>
      <xdr:row>36</xdr:row>
      <xdr:rowOff>89444</xdr:rowOff>
    </xdr:to>
    <xdr:sp macro="" textlink="">
      <xdr:nvSpPr>
        <xdr:cNvPr id="80" name="楕円 79">
          <a:extLst>
            <a:ext uri="{FF2B5EF4-FFF2-40B4-BE49-F238E27FC236}">
              <a16:creationId xmlns:a16="http://schemas.microsoft.com/office/drawing/2014/main" id="{E9B3BDC9-F7D5-4C4F-B9CE-BB09B9776CBC}"/>
            </a:ext>
          </a:extLst>
        </xdr:cNvPr>
        <xdr:cNvSpPr/>
      </xdr:nvSpPr>
      <xdr:spPr>
        <a:xfrm>
          <a:off x="1968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38644</xdr:rowOff>
    </xdr:from>
    <xdr:to>
      <xdr:col>15</xdr:col>
      <xdr:colOff>50800</xdr:colOff>
      <xdr:row>36</xdr:row>
      <xdr:rowOff>71301</xdr:rowOff>
    </xdr:to>
    <xdr:cxnSp macro="">
      <xdr:nvCxnSpPr>
        <xdr:cNvPr id="81" name="直線コネクタ 80">
          <a:extLst>
            <a:ext uri="{FF2B5EF4-FFF2-40B4-BE49-F238E27FC236}">
              <a16:creationId xmlns:a16="http://schemas.microsoft.com/office/drawing/2014/main" id="{B8E27CD9-665E-4E5E-9A54-27214563F2AC}"/>
            </a:ext>
          </a:extLst>
        </xdr:cNvPr>
        <xdr:cNvCxnSpPr/>
      </xdr:nvCxnSpPr>
      <xdr:spPr>
        <a:xfrm>
          <a:off x="2019300" y="62108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98878</xdr:rowOff>
    </xdr:from>
    <xdr:to>
      <xdr:col>6</xdr:col>
      <xdr:colOff>38100</xdr:colOff>
      <xdr:row>36</xdr:row>
      <xdr:rowOff>29028</xdr:rowOff>
    </xdr:to>
    <xdr:sp macro="" textlink="">
      <xdr:nvSpPr>
        <xdr:cNvPr id="82" name="楕円 81">
          <a:extLst>
            <a:ext uri="{FF2B5EF4-FFF2-40B4-BE49-F238E27FC236}">
              <a16:creationId xmlns:a16="http://schemas.microsoft.com/office/drawing/2014/main" id="{B4BF946F-80F9-4F45-9627-E875ABBA7578}"/>
            </a:ext>
          </a:extLst>
        </xdr:cNvPr>
        <xdr:cNvSpPr/>
      </xdr:nvSpPr>
      <xdr:spPr>
        <a:xfrm>
          <a:off x="1079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149678</xdr:rowOff>
    </xdr:from>
    <xdr:to>
      <xdr:col>10</xdr:col>
      <xdr:colOff>114300</xdr:colOff>
      <xdr:row>36</xdr:row>
      <xdr:rowOff>38644</xdr:rowOff>
    </xdr:to>
    <xdr:cxnSp macro="">
      <xdr:nvCxnSpPr>
        <xdr:cNvPr id="83" name="直線コネクタ 82">
          <a:extLst>
            <a:ext uri="{FF2B5EF4-FFF2-40B4-BE49-F238E27FC236}">
              <a16:creationId xmlns:a16="http://schemas.microsoft.com/office/drawing/2014/main" id="{D85EA819-0FA3-4FEB-9A3D-1D3608FABCA0}"/>
            </a:ext>
          </a:extLst>
        </xdr:cNvPr>
        <xdr:cNvCxnSpPr/>
      </xdr:nvCxnSpPr>
      <xdr:spPr>
        <a:xfrm>
          <a:off x="1130300" y="615042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4" name="n_1aveValue【図書館】&#10;有形固定資産減価償却率">
          <a:extLst>
            <a:ext uri="{FF2B5EF4-FFF2-40B4-BE49-F238E27FC236}">
              <a16:creationId xmlns:a16="http://schemas.microsoft.com/office/drawing/2014/main" id="{16A28A2E-A69A-4F75-BEFD-F6BDA57665F8}"/>
            </a:ext>
          </a:extLst>
        </xdr:cNvPr>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5" name="n_2aveValue【図書館】&#10;有形固定資産減価償却率">
          <a:extLst>
            <a:ext uri="{FF2B5EF4-FFF2-40B4-BE49-F238E27FC236}">
              <a16:creationId xmlns:a16="http://schemas.microsoft.com/office/drawing/2014/main" id="{670D6849-CBF7-4B13-A63B-08735624F86C}"/>
            </a:ext>
          </a:extLst>
        </xdr:cNvPr>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6" name="n_3aveValue【図書館】&#10;有形固定資産減価償却率">
          <a:extLst>
            <a:ext uri="{FF2B5EF4-FFF2-40B4-BE49-F238E27FC236}">
              <a16:creationId xmlns:a16="http://schemas.microsoft.com/office/drawing/2014/main" id="{1C96B1BD-55D4-4E2F-A5AC-8AF5FD27ACE0}"/>
            </a:ext>
          </a:extLst>
        </xdr:cNvPr>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167113</xdr:rowOff>
    </xdr:from>
    <xdr:ext cx="405111" cy="259045"/>
    <xdr:sp macro="" textlink="">
      <xdr:nvSpPr>
        <xdr:cNvPr id="87" name="n_4aveValue【図書館】&#10;有形固定資産減価償却率">
          <a:extLst>
            <a:ext uri="{FF2B5EF4-FFF2-40B4-BE49-F238E27FC236}">
              <a16:creationId xmlns:a16="http://schemas.microsoft.com/office/drawing/2014/main" id="{D285105F-E629-4C04-99CB-01E8E6028665}"/>
            </a:ext>
          </a:extLst>
        </xdr:cNvPr>
        <xdr:cNvSpPr txBox="1"/>
      </xdr:nvSpPr>
      <xdr:spPr>
        <a:xfrm>
          <a:off x="927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11266</xdr:rowOff>
    </xdr:from>
    <xdr:ext cx="405111" cy="259045"/>
    <xdr:sp macro="" textlink="">
      <xdr:nvSpPr>
        <xdr:cNvPr id="88" name="n_1mainValue【図書館】&#10;有形固定資産減価償却率">
          <a:extLst>
            <a:ext uri="{FF2B5EF4-FFF2-40B4-BE49-F238E27FC236}">
              <a16:creationId xmlns:a16="http://schemas.microsoft.com/office/drawing/2014/main" id="{ADA8FB2D-ECDC-4FCE-9FE5-64D5E7565722}"/>
            </a:ext>
          </a:extLst>
        </xdr:cNvPr>
        <xdr:cNvSpPr txBox="1"/>
      </xdr:nvSpPr>
      <xdr:spPr>
        <a:xfrm>
          <a:off x="35820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138628</xdr:rowOff>
    </xdr:from>
    <xdr:ext cx="405111" cy="259045"/>
    <xdr:sp macro="" textlink="">
      <xdr:nvSpPr>
        <xdr:cNvPr id="89" name="n_2mainValue【図書館】&#10;有形固定資産減価償却率">
          <a:extLst>
            <a:ext uri="{FF2B5EF4-FFF2-40B4-BE49-F238E27FC236}">
              <a16:creationId xmlns:a16="http://schemas.microsoft.com/office/drawing/2014/main" id="{9ABC1758-AA6F-4883-B776-C95D6845C6D8}"/>
            </a:ext>
          </a:extLst>
        </xdr:cNvPr>
        <xdr:cNvSpPr txBox="1"/>
      </xdr:nvSpPr>
      <xdr:spPr>
        <a:xfrm>
          <a:off x="2705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105971</xdr:rowOff>
    </xdr:from>
    <xdr:ext cx="405111" cy="259045"/>
    <xdr:sp macro="" textlink="">
      <xdr:nvSpPr>
        <xdr:cNvPr id="90" name="n_3mainValue【図書館】&#10;有形固定資産減価償却率">
          <a:extLst>
            <a:ext uri="{FF2B5EF4-FFF2-40B4-BE49-F238E27FC236}">
              <a16:creationId xmlns:a16="http://schemas.microsoft.com/office/drawing/2014/main" id="{448CA96A-ABBA-46BE-AFCF-D0743DAA4D1E}"/>
            </a:ext>
          </a:extLst>
        </xdr:cNvPr>
        <xdr:cNvSpPr txBox="1"/>
      </xdr:nvSpPr>
      <xdr:spPr>
        <a:xfrm>
          <a:off x="18167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45555</xdr:rowOff>
    </xdr:from>
    <xdr:ext cx="405111" cy="259045"/>
    <xdr:sp macro="" textlink="">
      <xdr:nvSpPr>
        <xdr:cNvPr id="91" name="n_4mainValue【図書館】&#10;有形固定資産減価償却率">
          <a:extLst>
            <a:ext uri="{FF2B5EF4-FFF2-40B4-BE49-F238E27FC236}">
              <a16:creationId xmlns:a16="http://schemas.microsoft.com/office/drawing/2014/main" id="{1C828629-897D-4A99-A8E0-BBCA4ABDD4D4}"/>
            </a:ext>
          </a:extLst>
        </xdr:cNvPr>
        <xdr:cNvSpPr txBox="1"/>
      </xdr:nvSpPr>
      <xdr:spPr>
        <a:xfrm>
          <a:off x="927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202EA25-0C90-4EF8-A856-97DB765A113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2B48658-FC87-4FD4-92E4-EE282C5B30D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CB00B76-3810-4E03-9A19-1012A6940AF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C561E11-FE52-4539-B0CC-D5A562416DE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67297A9-8099-4EE5-A7D9-65DDC5CE304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B820B32-4B75-4FB7-8D27-E856CFCB853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61FDE21-DC11-4C8B-849D-6265FF2C213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BEC3EF8-5DAA-48B3-AB6D-35864D98916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02C7F60-573C-4D6A-8EC6-9DBCAA9BB4D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5EED362-96F5-436D-AF2B-52B62E976E1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818834E-1E1E-4EE3-BF7E-B48593B5CF1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FCD4A96-DBA9-4F2E-8C25-8A12F7A81F9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6B2664B-8933-4931-A686-D61AA1868BF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A02582B7-3B73-42DF-A902-49078123F52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FA8BA7A-9422-418A-A554-1045758266B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7BE873B3-E967-4DB7-9BDA-7F14A81A28D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EB6736D-C410-4DA4-8ADE-CBA420221B8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77974B6-199E-42DD-AC90-DADE0AD6161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CABF0E2-EBC2-41AA-A4E9-CFDF2C36311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F62E81EA-2DBD-4965-B157-B3F3744116B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E71DF82-0435-4848-B80B-E873FCAE70B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695BF6F1-A3C4-4280-A3E1-C62A662FDE3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6BCB8DD-EEFF-4846-83C7-70B9E023150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270642A3-713F-4137-9DD6-BC19A730E3C3}"/>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14DC2F45-02CB-42E2-8795-F57BA0645AEA}"/>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939B997E-8064-41AB-95DF-AF25C761A25F}"/>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a:extLst>
            <a:ext uri="{FF2B5EF4-FFF2-40B4-BE49-F238E27FC236}">
              <a16:creationId xmlns:a16="http://schemas.microsoft.com/office/drawing/2014/main" id="{772F95D1-B69C-4C97-A48E-F9B0732E1D9A}"/>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a:extLst>
            <a:ext uri="{FF2B5EF4-FFF2-40B4-BE49-F238E27FC236}">
              <a16:creationId xmlns:a16="http://schemas.microsoft.com/office/drawing/2014/main" id="{793A1CC3-BFCA-432C-98D8-34E62570401F}"/>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21380AAF-7772-4FF9-8FE3-D68062D19542}"/>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38D9A61B-1827-48F2-9E2B-E8D67065DA8B}"/>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3EF85173-8340-4888-8DF8-924D6DD5AF78}"/>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a:extLst>
            <a:ext uri="{FF2B5EF4-FFF2-40B4-BE49-F238E27FC236}">
              <a16:creationId xmlns:a16="http://schemas.microsoft.com/office/drawing/2014/main" id="{65E60F81-5CBB-4FDF-8AA4-E1D9ABD239FD}"/>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86DB7040-A98F-48F7-8B69-06BA840AD85A}"/>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7084754B-87F6-4377-960E-57DCD91A91A1}"/>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8DCC896-862F-4D76-AA85-0B57D9B7996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AF43675-1D22-44D5-A70E-AA43EAB5A15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D8DAB0F-8B37-4714-B9DF-42935902B3D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182FD6D-AD24-429D-8732-B42FF4E1BE6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9088804-56BF-4F4B-9040-674E0AD0122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31" name="楕円 130">
          <a:extLst>
            <a:ext uri="{FF2B5EF4-FFF2-40B4-BE49-F238E27FC236}">
              <a16:creationId xmlns:a16="http://schemas.microsoft.com/office/drawing/2014/main" id="{973203BA-BFFF-4E4F-BD6A-F5165AE9BBD0}"/>
            </a:ext>
          </a:extLst>
        </xdr:cNvPr>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32" name="【図書館】&#10;一人当たり面積該当値テキスト">
          <a:extLst>
            <a:ext uri="{FF2B5EF4-FFF2-40B4-BE49-F238E27FC236}">
              <a16:creationId xmlns:a16="http://schemas.microsoft.com/office/drawing/2014/main" id="{3AC94874-4997-47EB-B1BF-7956C89BF44F}"/>
            </a:ext>
          </a:extLst>
        </xdr:cNvPr>
        <xdr:cNvSpPr txBox="1"/>
      </xdr:nvSpPr>
      <xdr:spPr>
        <a:xfrm>
          <a:off x="105156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33" name="楕円 132">
          <a:extLst>
            <a:ext uri="{FF2B5EF4-FFF2-40B4-BE49-F238E27FC236}">
              <a16:creationId xmlns:a16="http://schemas.microsoft.com/office/drawing/2014/main" id="{9BB72265-A9E5-49C9-8AAC-3FBFFF4AD1D5}"/>
            </a:ext>
          </a:extLst>
        </xdr:cNvPr>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165100</xdr:rowOff>
    </xdr:from>
    <xdr:to>
      <xdr:col>55</xdr:col>
      <xdr:colOff>0</xdr:colOff>
      <xdr:row>38</xdr:row>
      <xdr:rowOff>165100</xdr:rowOff>
    </xdr:to>
    <xdr:cxnSp macro="">
      <xdr:nvCxnSpPr>
        <xdr:cNvPr id="134" name="直線コネクタ 133">
          <a:extLst>
            <a:ext uri="{FF2B5EF4-FFF2-40B4-BE49-F238E27FC236}">
              <a16:creationId xmlns:a16="http://schemas.microsoft.com/office/drawing/2014/main" id="{3CEE85AC-5DB3-4958-9070-776B9291695A}"/>
            </a:ext>
          </a:extLst>
        </xdr:cNvPr>
        <xdr:cNvCxnSpPr/>
      </xdr:nvCxnSpPr>
      <xdr:spPr>
        <a:xfrm>
          <a:off x="9639300" y="668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88900</xdr:rowOff>
    </xdr:from>
    <xdr:to>
      <xdr:col>46</xdr:col>
      <xdr:colOff>38100</xdr:colOff>
      <xdr:row>39</xdr:row>
      <xdr:rowOff>19050</xdr:rowOff>
    </xdr:to>
    <xdr:sp macro="" textlink="">
      <xdr:nvSpPr>
        <xdr:cNvPr id="135" name="楕円 134">
          <a:extLst>
            <a:ext uri="{FF2B5EF4-FFF2-40B4-BE49-F238E27FC236}">
              <a16:creationId xmlns:a16="http://schemas.microsoft.com/office/drawing/2014/main" id="{D36892B1-3632-4AA0-83A2-7967E4D56C2E}"/>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165100</xdr:rowOff>
    </xdr:to>
    <xdr:cxnSp macro="">
      <xdr:nvCxnSpPr>
        <xdr:cNvPr id="136" name="直線コネクタ 135">
          <a:extLst>
            <a:ext uri="{FF2B5EF4-FFF2-40B4-BE49-F238E27FC236}">
              <a16:creationId xmlns:a16="http://schemas.microsoft.com/office/drawing/2014/main" id="{976F108C-F7C6-4D48-872C-551778D75619}"/>
            </a:ext>
          </a:extLst>
        </xdr:cNvPr>
        <xdr:cNvCxnSpPr/>
      </xdr:nvCxnSpPr>
      <xdr:spPr>
        <a:xfrm>
          <a:off x="8750300" y="665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88900</xdr:rowOff>
    </xdr:from>
    <xdr:to>
      <xdr:col>41</xdr:col>
      <xdr:colOff>101600</xdr:colOff>
      <xdr:row>39</xdr:row>
      <xdr:rowOff>19050</xdr:rowOff>
    </xdr:to>
    <xdr:sp macro="" textlink="">
      <xdr:nvSpPr>
        <xdr:cNvPr id="137" name="楕円 136">
          <a:extLst>
            <a:ext uri="{FF2B5EF4-FFF2-40B4-BE49-F238E27FC236}">
              <a16:creationId xmlns:a16="http://schemas.microsoft.com/office/drawing/2014/main" id="{C8FDD8A4-9BBD-4D0F-9ED0-BEA24B9CA04A}"/>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139700</xdr:rowOff>
    </xdr:from>
    <xdr:to>
      <xdr:col>45</xdr:col>
      <xdr:colOff>177800</xdr:colOff>
      <xdr:row>38</xdr:row>
      <xdr:rowOff>139700</xdr:rowOff>
    </xdr:to>
    <xdr:cxnSp macro="">
      <xdr:nvCxnSpPr>
        <xdr:cNvPr id="138" name="直線コネクタ 137">
          <a:extLst>
            <a:ext uri="{FF2B5EF4-FFF2-40B4-BE49-F238E27FC236}">
              <a16:creationId xmlns:a16="http://schemas.microsoft.com/office/drawing/2014/main" id="{5204BDF8-B456-48DF-931A-1F0D0E1B4434}"/>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88900</xdr:rowOff>
    </xdr:from>
    <xdr:to>
      <xdr:col>36</xdr:col>
      <xdr:colOff>165100</xdr:colOff>
      <xdr:row>39</xdr:row>
      <xdr:rowOff>19050</xdr:rowOff>
    </xdr:to>
    <xdr:sp macro="" textlink="">
      <xdr:nvSpPr>
        <xdr:cNvPr id="139" name="楕円 138">
          <a:extLst>
            <a:ext uri="{FF2B5EF4-FFF2-40B4-BE49-F238E27FC236}">
              <a16:creationId xmlns:a16="http://schemas.microsoft.com/office/drawing/2014/main" id="{ABD00F90-DAA1-4B49-A694-D59403C47C2A}"/>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139700</xdr:rowOff>
    </xdr:from>
    <xdr:to>
      <xdr:col>41</xdr:col>
      <xdr:colOff>50800</xdr:colOff>
      <xdr:row>38</xdr:row>
      <xdr:rowOff>139700</xdr:rowOff>
    </xdr:to>
    <xdr:cxnSp macro="">
      <xdr:nvCxnSpPr>
        <xdr:cNvPr id="140" name="直線コネクタ 139">
          <a:extLst>
            <a:ext uri="{FF2B5EF4-FFF2-40B4-BE49-F238E27FC236}">
              <a16:creationId xmlns:a16="http://schemas.microsoft.com/office/drawing/2014/main" id="{1DA0DD32-AEB1-44B6-B9CF-90414971B4D4}"/>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3B3CC11B-BA91-4D69-9C3C-78A518853919}"/>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a:extLst>
            <a:ext uri="{FF2B5EF4-FFF2-40B4-BE49-F238E27FC236}">
              <a16:creationId xmlns:a16="http://schemas.microsoft.com/office/drawing/2014/main" id="{5994BB93-723D-45E3-A57D-039802B40F71}"/>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41475CB1-6061-455F-AE49-3A75D4573B08}"/>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CEA2DE1A-0400-4883-B7E6-D04937F46B9E}"/>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35577</xdr:rowOff>
    </xdr:from>
    <xdr:ext cx="469744" cy="259045"/>
    <xdr:sp macro="" textlink="">
      <xdr:nvSpPr>
        <xdr:cNvPr id="145" name="n_1mainValue【図書館】&#10;一人当たり面積">
          <a:extLst>
            <a:ext uri="{FF2B5EF4-FFF2-40B4-BE49-F238E27FC236}">
              <a16:creationId xmlns:a16="http://schemas.microsoft.com/office/drawing/2014/main" id="{DBE28367-3592-413B-91AB-26B8E6171B7D}"/>
            </a:ext>
          </a:extLst>
        </xdr:cNvPr>
        <xdr:cNvSpPr txBox="1"/>
      </xdr:nvSpPr>
      <xdr:spPr>
        <a:xfrm>
          <a:off x="93917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6" name="n_2mainValue【図書館】&#10;一人当たり面積">
          <a:extLst>
            <a:ext uri="{FF2B5EF4-FFF2-40B4-BE49-F238E27FC236}">
              <a16:creationId xmlns:a16="http://schemas.microsoft.com/office/drawing/2014/main" id="{7F906013-6557-4338-BD30-63DB6DE775DD}"/>
            </a:ext>
          </a:extLst>
        </xdr:cNvPr>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10177</xdr:rowOff>
    </xdr:from>
    <xdr:ext cx="469744" cy="259045"/>
    <xdr:sp macro="" textlink="">
      <xdr:nvSpPr>
        <xdr:cNvPr id="147" name="n_3mainValue【図書館】&#10;一人当たり面積">
          <a:extLst>
            <a:ext uri="{FF2B5EF4-FFF2-40B4-BE49-F238E27FC236}">
              <a16:creationId xmlns:a16="http://schemas.microsoft.com/office/drawing/2014/main" id="{82B25941-9F04-4454-8CA3-63F1A90AC78D}"/>
            </a:ext>
          </a:extLst>
        </xdr:cNvPr>
        <xdr:cNvSpPr txBox="1"/>
      </xdr:nvSpPr>
      <xdr:spPr>
        <a:xfrm>
          <a:off x="7626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8" name="n_4mainValue【図書館】&#10;一人当たり面積">
          <a:extLst>
            <a:ext uri="{FF2B5EF4-FFF2-40B4-BE49-F238E27FC236}">
              <a16:creationId xmlns:a16="http://schemas.microsoft.com/office/drawing/2014/main" id="{6A67095C-14E9-4541-AE86-7D66B49C9667}"/>
            </a:ext>
          </a:extLst>
        </xdr:cNvPr>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3E4007B-8AE3-4D1D-9738-2892BF8BC27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CF4130B-AD97-47B5-BC8A-9A18AB0E11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DAD74DD-69EA-4614-A9F7-23E1689416D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965DBF3-8E59-41F6-96C6-E3F17D205D6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AE4C80F-9758-4847-8078-513D1EA8148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A0ACA68-5684-46A6-ABE5-24DCA102B58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908EF4A-80F3-4363-B7E9-B31F1CB59A2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851C930-502B-44F2-A2E5-C6E352EE6ED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BD568FA-4BF9-454A-AB87-90F8D5069C2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7B0C9A4-DD73-4A8F-8258-7C98638332E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666D5E1-36FD-498D-A1EC-888BE7C2DEB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F225D9C-3619-4747-AEBC-1A1AD0F0837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7848175-B511-45B8-8768-81995724C72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17299A7E-2336-4F8F-BF70-BF7AB54A248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F676B16D-AFB7-47ED-B9EF-463AFCB63FB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FB192EB-370C-4752-A7FB-3166C277F38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413B33F-99EB-448E-8AE8-C95BEDE7B7A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FEDD800-E8CD-4751-9D90-085E2E39DC9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107AD675-C378-4978-9FC1-1BFC26CBA42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4D2DB8A-9F17-4ED3-BD12-46063E233F7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5A8B7FF-6169-4D5E-B744-DEAE206D0E1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CBED168-F92D-4E84-A425-B7A9A0561DC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B6BAC23-A4FE-4D7D-9E9A-14347288B7D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E0F73DB-A2CD-4E4F-837D-75590C47D38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28B9E107-2451-4739-8A94-F26A3B6013A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a:extLst>
            <a:ext uri="{FF2B5EF4-FFF2-40B4-BE49-F238E27FC236}">
              <a16:creationId xmlns:a16="http://schemas.microsoft.com/office/drawing/2014/main" id="{2446E86B-F49D-40DC-8316-9A1AA7DC4265}"/>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129E1A34-86D0-4558-995C-E27A9547796C}"/>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a:extLst>
            <a:ext uri="{FF2B5EF4-FFF2-40B4-BE49-F238E27FC236}">
              <a16:creationId xmlns:a16="http://schemas.microsoft.com/office/drawing/2014/main" id="{C738D974-F62B-4A38-AC3A-2D4DDFB07DED}"/>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2AF2B73C-D8F0-4192-AFF2-31B623E3DB88}"/>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a:extLst>
            <a:ext uri="{FF2B5EF4-FFF2-40B4-BE49-F238E27FC236}">
              <a16:creationId xmlns:a16="http://schemas.microsoft.com/office/drawing/2014/main" id="{007EC20D-0C47-45A2-B78E-637C4B0F6916}"/>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28030BB3-70E4-47F5-9BD1-400648A293BA}"/>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a:extLst>
            <a:ext uri="{FF2B5EF4-FFF2-40B4-BE49-F238E27FC236}">
              <a16:creationId xmlns:a16="http://schemas.microsoft.com/office/drawing/2014/main" id="{961E601D-99E5-4100-9822-8EE4B73D187A}"/>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81981854-1147-4F22-A1CD-725F89BCBC59}"/>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6448F452-970B-43F2-A267-B4F1C87D68AC}"/>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a:extLst>
            <a:ext uri="{FF2B5EF4-FFF2-40B4-BE49-F238E27FC236}">
              <a16:creationId xmlns:a16="http://schemas.microsoft.com/office/drawing/2014/main" id="{93C04EC3-5DBD-4531-98BC-3696088820DD}"/>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11182281-74DD-40A6-B76F-A597A83C9E2E}"/>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A738EB2-D67D-4930-A910-1C679041964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0CF04D9-CE72-4D1A-9E52-FDDA4CA5A5E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0CD072B-F7BC-4B6E-8906-69776FB6338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F5844F7-01D8-42E9-9A9E-5EFD1CCD714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63D8B57-18EE-47DE-A0EB-4C1985D6D41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14515</xdr:rowOff>
    </xdr:from>
    <xdr:to>
      <xdr:col>24</xdr:col>
      <xdr:colOff>114300</xdr:colOff>
      <xdr:row>63</xdr:row>
      <xdr:rowOff>116115</xdr:rowOff>
    </xdr:to>
    <xdr:sp macro="" textlink="">
      <xdr:nvSpPr>
        <xdr:cNvPr id="190" name="楕円 189">
          <a:extLst>
            <a:ext uri="{FF2B5EF4-FFF2-40B4-BE49-F238E27FC236}">
              <a16:creationId xmlns:a16="http://schemas.microsoft.com/office/drawing/2014/main" id="{27030085-BE18-4128-A6A3-2DB09F7EEBB6}"/>
            </a:ext>
          </a:extLst>
        </xdr:cNvPr>
        <xdr:cNvSpPr/>
      </xdr:nvSpPr>
      <xdr:spPr>
        <a:xfrm>
          <a:off x="45847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164392</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28B6D3D9-B437-4AFB-96C6-78FFBD26B09D}"/>
            </a:ext>
          </a:extLst>
        </xdr:cNvPr>
        <xdr:cNvSpPr txBox="1"/>
      </xdr:nvSpPr>
      <xdr:spPr>
        <a:xfrm>
          <a:off x="4673600"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150041</xdr:rowOff>
    </xdr:from>
    <xdr:to>
      <xdr:col>20</xdr:col>
      <xdr:colOff>38100</xdr:colOff>
      <xdr:row>63</xdr:row>
      <xdr:rowOff>80191</xdr:rowOff>
    </xdr:to>
    <xdr:sp macro="" textlink="">
      <xdr:nvSpPr>
        <xdr:cNvPr id="192" name="楕円 191">
          <a:extLst>
            <a:ext uri="{FF2B5EF4-FFF2-40B4-BE49-F238E27FC236}">
              <a16:creationId xmlns:a16="http://schemas.microsoft.com/office/drawing/2014/main" id="{BE946D23-8ACB-4F1F-AE84-4109A642727C}"/>
            </a:ext>
          </a:extLst>
        </xdr:cNvPr>
        <xdr:cNvSpPr/>
      </xdr:nvSpPr>
      <xdr:spPr>
        <a:xfrm>
          <a:off x="3746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29391</xdr:rowOff>
    </xdr:from>
    <xdr:to>
      <xdr:col>24</xdr:col>
      <xdr:colOff>63500</xdr:colOff>
      <xdr:row>63</xdr:row>
      <xdr:rowOff>65315</xdr:rowOff>
    </xdr:to>
    <xdr:cxnSp macro="">
      <xdr:nvCxnSpPr>
        <xdr:cNvPr id="193" name="直線コネクタ 192">
          <a:extLst>
            <a:ext uri="{FF2B5EF4-FFF2-40B4-BE49-F238E27FC236}">
              <a16:creationId xmlns:a16="http://schemas.microsoft.com/office/drawing/2014/main" id="{80744991-47F3-490C-8483-D730E2B20B8F}"/>
            </a:ext>
          </a:extLst>
        </xdr:cNvPr>
        <xdr:cNvCxnSpPr/>
      </xdr:nvCxnSpPr>
      <xdr:spPr>
        <a:xfrm>
          <a:off x="3797300" y="1083074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92891</xdr:rowOff>
    </xdr:from>
    <xdr:to>
      <xdr:col>15</xdr:col>
      <xdr:colOff>101600</xdr:colOff>
      <xdr:row>63</xdr:row>
      <xdr:rowOff>23041</xdr:rowOff>
    </xdr:to>
    <xdr:sp macro="" textlink="">
      <xdr:nvSpPr>
        <xdr:cNvPr id="194" name="楕円 193">
          <a:extLst>
            <a:ext uri="{FF2B5EF4-FFF2-40B4-BE49-F238E27FC236}">
              <a16:creationId xmlns:a16="http://schemas.microsoft.com/office/drawing/2014/main" id="{8D0ADBBD-2875-4A95-BC7C-FA8D1E4F734B}"/>
            </a:ext>
          </a:extLst>
        </xdr:cNvPr>
        <xdr:cNvSpPr/>
      </xdr:nvSpPr>
      <xdr:spPr>
        <a:xfrm>
          <a:off x="2857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143691</xdr:rowOff>
    </xdr:from>
    <xdr:to>
      <xdr:col>19</xdr:col>
      <xdr:colOff>177800</xdr:colOff>
      <xdr:row>63</xdr:row>
      <xdr:rowOff>29391</xdr:rowOff>
    </xdr:to>
    <xdr:cxnSp macro="">
      <xdr:nvCxnSpPr>
        <xdr:cNvPr id="195" name="直線コネクタ 194">
          <a:extLst>
            <a:ext uri="{FF2B5EF4-FFF2-40B4-BE49-F238E27FC236}">
              <a16:creationId xmlns:a16="http://schemas.microsoft.com/office/drawing/2014/main" id="{997CB7D1-8467-4398-B650-9D20322ACEF4}"/>
            </a:ext>
          </a:extLst>
        </xdr:cNvPr>
        <xdr:cNvCxnSpPr/>
      </xdr:nvCxnSpPr>
      <xdr:spPr>
        <a:xfrm>
          <a:off x="2908300" y="1077359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58601</xdr:rowOff>
    </xdr:from>
    <xdr:to>
      <xdr:col>10</xdr:col>
      <xdr:colOff>165100</xdr:colOff>
      <xdr:row>62</xdr:row>
      <xdr:rowOff>160201</xdr:rowOff>
    </xdr:to>
    <xdr:sp macro="" textlink="">
      <xdr:nvSpPr>
        <xdr:cNvPr id="196" name="楕円 195">
          <a:extLst>
            <a:ext uri="{FF2B5EF4-FFF2-40B4-BE49-F238E27FC236}">
              <a16:creationId xmlns:a16="http://schemas.microsoft.com/office/drawing/2014/main" id="{0913131C-3426-45EE-87CA-ECBE445E5E40}"/>
            </a:ext>
          </a:extLst>
        </xdr:cNvPr>
        <xdr:cNvSpPr/>
      </xdr:nvSpPr>
      <xdr:spPr>
        <a:xfrm>
          <a:off x="1968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109401</xdr:rowOff>
    </xdr:from>
    <xdr:to>
      <xdr:col>15</xdr:col>
      <xdr:colOff>50800</xdr:colOff>
      <xdr:row>62</xdr:row>
      <xdr:rowOff>143691</xdr:rowOff>
    </xdr:to>
    <xdr:cxnSp macro="">
      <xdr:nvCxnSpPr>
        <xdr:cNvPr id="197" name="直線コネクタ 196">
          <a:extLst>
            <a:ext uri="{FF2B5EF4-FFF2-40B4-BE49-F238E27FC236}">
              <a16:creationId xmlns:a16="http://schemas.microsoft.com/office/drawing/2014/main" id="{F4C1FFDE-BE15-44CF-89CD-0117D7664067}"/>
            </a:ext>
          </a:extLst>
        </xdr:cNvPr>
        <xdr:cNvCxnSpPr/>
      </xdr:nvCxnSpPr>
      <xdr:spPr>
        <a:xfrm>
          <a:off x="2019300" y="107393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98" name="楕円 197">
          <a:extLst>
            <a:ext uri="{FF2B5EF4-FFF2-40B4-BE49-F238E27FC236}">
              <a16:creationId xmlns:a16="http://schemas.microsoft.com/office/drawing/2014/main" id="{FB54C5A1-C88C-4AC7-9AB0-3F1B245B1208}"/>
            </a:ext>
          </a:extLst>
        </xdr:cNvPr>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62</xdr:row>
      <xdr:rowOff>109401</xdr:rowOff>
    </xdr:to>
    <xdr:cxnSp macro="">
      <xdr:nvCxnSpPr>
        <xdr:cNvPr id="199" name="直線コネクタ 198">
          <a:extLst>
            <a:ext uri="{FF2B5EF4-FFF2-40B4-BE49-F238E27FC236}">
              <a16:creationId xmlns:a16="http://schemas.microsoft.com/office/drawing/2014/main" id="{4AFA3D75-1DC9-46EB-AD77-EDA21FD03E61}"/>
            </a:ext>
          </a:extLst>
        </xdr:cNvPr>
        <xdr:cNvCxnSpPr/>
      </xdr:nvCxnSpPr>
      <xdr:spPr>
        <a:xfrm>
          <a:off x="1130300" y="10264140"/>
          <a:ext cx="889000" cy="47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BEC1965B-1D71-4175-98BE-569466645784}"/>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a:extLst>
            <a:ext uri="{FF2B5EF4-FFF2-40B4-BE49-F238E27FC236}">
              <a16:creationId xmlns:a16="http://schemas.microsoft.com/office/drawing/2014/main" id="{092748B0-B9CF-4B3A-AE50-30033F6E84D5}"/>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a:extLst>
            <a:ext uri="{FF2B5EF4-FFF2-40B4-BE49-F238E27FC236}">
              <a16:creationId xmlns:a16="http://schemas.microsoft.com/office/drawing/2014/main" id="{92DC11D3-92C1-4DB4-9324-92035F5CC3C4}"/>
            </a:ext>
          </a:extLst>
        </xdr:cNvPr>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a:extLst>
            <a:ext uri="{FF2B5EF4-FFF2-40B4-BE49-F238E27FC236}">
              <a16:creationId xmlns:a16="http://schemas.microsoft.com/office/drawing/2014/main" id="{1E1A41EA-46EE-4F29-8981-DDDE94095B5D}"/>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71318</xdr:rowOff>
    </xdr:from>
    <xdr:ext cx="405111" cy="259045"/>
    <xdr:sp macro="" textlink="">
      <xdr:nvSpPr>
        <xdr:cNvPr id="204" name="n_1mainValue【体育館・プール】&#10;有形固定資産減価償却率">
          <a:extLst>
            <a:ext uri="{FF2B5EF4-FFF2-40B4-BE49-F238E27FC236}">
              <a16:creationId xmlns:a16="http://schemas.microsoft.com/office/drawing/2014/main" id="{87618968-83C1-4116-B6F1-C0E2213B4749}"/>
            </a:ext>
          </a:extLst>
        </xdr:cNvPr>
        <xdr:cNvSpPr txBox="1"/>
      </xdr:nvSpPr>
      <xdr:spPr>
        <a:xfrm>
          <a:off x="35820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14168</xdr:rowOff>
    </xdr:from>
    <xdr:ext cx="405111" cy="259045"/>
    <xdr:sp macro="" textlink="">
      <xdr:nvSpPr>
        <xdr:cNvPr id="205" name="n_2mainValue【体育館・プール】&#10;有形固定資産減価償却率">
          <a:extLst>
            <a:ext uri="{FF2B5EF4-FFF2-40B4-BE49-F238E27FC236}">
              <a16:creationId xmlns:a16="http://schemas.microsoft.com/office/drawing/2014/main" id="{BFD1AE23-216C-407A-93E1-9C7405430CCA}"/>
            </a:ext>
          </a:extLst>
        </xdr:cNvPr>
        <xdr:cNvSpPr txBox="1"/>
      </xdr:nvSpPr>
      <xdr:spPr>
        <a:xfrm>
          <a:off x="2705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151328</xdr:rowOff>
    </xdr:from>
    <xdr:ext cx="405111" cy="259045"/>
    <xdr:sp macro="" textlink="">
      <xdr:nvSpPr>
        <xdr:cNvPr id="206" name="n_3mainValue【体育館・プール】&#10;有形固定資産減価償却率">
          <a:extLst>
            <a:ext uri="{FF2B5EF4-FFF2-40B4-BE49-F238E27FC236}">
              <a16:creationId xmlns:a16="http://schemas.microsoft.com/office/drawing/2014/main" id="{A26E1887-32FC-4836-ADCC-6BDAC6319361}"/>
            </a:ext>
          </a:extLst>
        </xdr:cNvPr>
        <xdr:cNvSpPr txBox="1"/>
      </xdr:nvSpPr>
      <xdr:spPr>
        <a:xfrm>
          <a:off x="1816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44467</xdr:rowOff>
    </xdr:from>
    <xdr:ext cx="405111" cy="259045"/>
    <xdr:sp macro="" textlink="">
      <xdr:nvSpPr>
        <xdr:cNvPr id="207" name="n_4mainValue【体育館・プール】&#10;有形固定資産減価償却率">
          <a:extLst>
            <a:ext uri="{FF2B5EF4-FFF2-40B4-BE49-F238E27FC236}">
              <a16:creationId xmlns:a16="http://schemas.microsoft.com/office/drawing/2014/main" id="{FA27756C-406D-482A-9AAC-E254FE72AE3D}"/>
            </a:ext>
          </a:extLst>
        </xdr:cNvPr>
        <xdr:cNvSpPr txBox="1"/>
      </xdr:nvSpPr>
      <xdr:spPr>
        <a:xfrm>
          <a:off x="927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2CB0196B-3C5B-4351-B593-1D96F321D31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542425C-45C5-4E26-B54F-84C341647D4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8A5BC39-D081-46B4-87B4-E11FA466DFF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5E93B6F-AEAD-4F71-93BF-EC475320A17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0F719DD-6C92-4D98-9AC8-82AFA676C6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94BF0CE-E1A7-4193-8261-01AD391C1D7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1FFDE71-6C42-49CB-B629-4D7A175308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C3EF747-80B8-4C7D-80CF-749D02507C4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B64BBAA6-435E-4A74-9CFD-7F5BF6406F5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09D4164-148A-4991-9751-C851A88E499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891340E2-AEBE-4FFE-92C2-0A8AB9F06E5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917559E1-E92B-4E9A-AA95-A7F7B0C2AC5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755CFF80-D172-462B-B6C7-6C04C9CD2EE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651E9B01-26D4-4BD2-BA91-2303E5B5AE0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485DF1A-4892-4F61-BFE4-39FDE799230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747F7D5A-FCD9-49E5-8116-D34A23496FE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29C21AE-FBAF-4913-9EFB-46D16B6DF6F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3CC21F4D-E649-4FAF-AA57-786364A4030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2143208B-9D9A-42B2-88A9-D3E9B5C3BC4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EBDD68CE-E069-4A0D-B90D-1D65F499F0A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E27526A-3224-4C77-84FF-EB0A34DA97B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35C6E2E7-C0DA-4F44-AFFD-00B3F03EE6C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CDE44507-45D5-4E6C-BDF9-2C832F94776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a:extLst>
            <a:ext uri="{FF2B5EF4-FFF2-40B4-BE49-F238E27FC236}">
              <a16:creationId xmlns:a16="http://schemas.microsoft.com/office/drawing/2014/main" id="{93967473-5772-458C-A0F2-95927B3FB8A2}"/>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a:extLst>
            <a:ext uri="{FF2B5EF4-FFF2-40B4-BE49-F238E27FC236}">
              <a16:creationId xmlns:a16="http://schemas.microsoft.com/office/drawing/2014/main" id="{C21089D6-E9BC-45AB-A638-74CE64B3D552}"/>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a:extLst>
            <a:ext uri="{FF2B5EF4-FFF2-40B4-BE49-F238E27FC236}">
              <a16:creationId xmlns:a16="http://schemas.microsoft.com/office/drawing/2014/main" id="{CFB1C89F-0F75-4FE2-91A8-AD4EC8C1BA4B}"/>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a:extLst>
            <a:ext uri="{FF2B5EF4-FFF2-40B4-BE49-F238E27FC236}">
              <a16:creationId xmlns:a16="http://schemas.microsoft.com/office/drawing/2014/main" id="{55642F66-F9D4-4409-82C7-71BC89F36157}"/>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a:extLst>
            <a:ext uri="{FF2B5EF4-FFF2-40B4-BE49-F238E27FC236}">
              <a16:creationId xmlns:a16="http://schemas.microsoft.com/office/drawing/2014/main" id="{69E8E94A-1E0D-4C2C-8F45-981F5B2BEB26}"/>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a:extLst>
            <a:ext uri="{FF2B5EF4-FFF2-40B4-BE49-F238E27FC236}">
              <a16:creationId xmlns:a16="http://schemas.microsoft.com/office/drawing/2014/main" id="{44276895-C420-4645-9747-DA0E6C6752FB}"/>
            </a:ext>
          </a:extLst>
        </xdr:cNvPr>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a:extLst>
            <a:ext uri="{FF2B5EF4-FFF2-40B4-BE49-F238E27FC236}">
              <a16:creationId xmlns:a16="http://schemas.microsoft.com/office/drawing/2014/main" id="{15AEC7C1-F5D5-4437-B0F3-7B637213F3FF}"/>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a:extLst>
            <a:ext uri="{FF2B5EF4-FFF2-40B4-BE49-F238E27FC236}">
              <a16:creationId xmlns:a16="http://schemas.microsoft.com/office/drawing/2014/main" id="{3E42FD21-8D21-4481-9B64-65A137A25CE7}"/>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a:extLst>
            <a:ext uri="{FF2B5EF4-FFF2-40B4-BE49-F238E27FC236}">
              <a16:creationId xmlns:a16="http://schemas.microsoft.com/office/drawing/2014/main" id="{16A3DE3B-5EED-4D42-9D31-BB69D17C9500}"/>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a:extLst>
            <a:ext uri="{FF2B5EF4-FFF2-40B4-BE49-F238E27FC236}">
              <a16:creationId xmlns:a16="http://schemas.microsoft.com/office/drawing/2014/main" id="{5C73A343-9851-405B-8C27-565328E075A0}"/>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a:extLst>
            <a:ext uri="{FF2B5EF4-FFF2-40B4-BE49-F238E27FC236}">
              <a16:creationId xmlns:a16="http://schemas.microsoft.com/office/drawing/2014/main" id="{FEAD7B18-C612-4423-9CB7-90351040CF0F}"/>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F07B353-B5F8-40E6-811C-E90420813A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6A5EF33-D0F7-41C8-A219-660F85CB3ED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ADEFAE1-CADE-496E-BB90-92BA90EDF9D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0A9B56B-D1B6-4BED-9C06-E06AE734C37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6104D15-5EDE-4714-9F4A-3D9554CD80A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113030</xdr:rowOff>
    </xdr:from>
    <xdr:to>
      <xdr:col>55</xdr:col>
      <xdr:colOff>50800</xdr:colOff>
      <xdr:row>64</xdr:row>
      <xdr:rowOff>43180</xdr:rowOff>
    </xdr:to>
    <xdr:sp macro="" textlink="">
      <xdr:nvSpPr>
        <xdr:cNvPr id="247" name="楕円 246">
          <a:extLst>
            <a:ext uri="{FF2B5EF4-FFF2-40B4-BE49-F238E27FC236}">
              <a16:creationId xmlns:a16="http://schemas.microsoft.com/office/drawing/2014/main" id="{433C145F-A5D5-4645-B9FE-2D88ED9222AE}"/>
            </a:ext>
          </a:extLst>
        </xdr:cNvPr>
        <xdr:cNvSpPr/>
      </xdr:nvSpPr>
      <xdr:spPr>
        <a:xfrm>
          <a:off x="10426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27957</xdr:rowOff>
    </xdr:from>
    <xdr:ext cx="469744" cy="259045"/>
    <xdr:sp macro="" textlink="">
      <xdr:nvSpPr>
        <xdr:cNvPr id="248" name="【体育館・プール】&#10;一人当たり面積該当値テキスト">
          <a:extLst>
            <a:ext uri="{FF2B5EF4-FFF2-40B4-BE49-F238E27FC236}">
              <a16:creationId xmlns:a16="http://schemas.microsoft.com/office/drawing/2014/main" id="{45B75643-03B1-427E-87FE-129DD8D70BC3}"/>
            </a:ext>
          </a:extLst>
        </xdr:cNvPr>
        <xdr:cNvSpPr txBox="1"/>
      </xdr:nvSpPr>
      <xdr:spPr>
        <a:xfrm>
          <a:off x="10515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113030</xdr:rowOff>
    </xdr:from>
    <xdr:to>
      <xdr:col>50</xdr:col>
      <xdr:colOff>165100</xdr:colOff>
      <xdr:row>64</xdr:row>
      <xdr:rowOff>43180</xdr:rowOff>
    </xdr:to>
    <xdr:sp macro="" textlink="">
      <xdr:nvSpPr>
        <xdr:cNvPr id="249" name="楕円 248">
          <a:extLst>
            <a:ext uri="{FF2B5EF4-FFF2-40B4-BE49-F238E27FC236}">
              <a16:creationId xmlns:a16="http://schemas.microsoft.com/office/drawing/2014/main" id="{944B44F1-32E0-4E3B-BCC0-93774AFA4392}"/>
            </a:ext>
          </a:extLst>
        </xdr:cNvPr>
        <xdr:cNvSpPr/>
      </xdr:nvSpPr>
      <xdr:spPr>
        <a:xfrm>
          <a:off x="9588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163830</xdr:rowOff>
    </xdr:from>
    <xdr:to>
      <xdr:col>55</xdr:col>
      <xdr:colOff>0</xdr:colOff>
      <xdr:row>63</xdr:row>
      <xdr:rowOff>163830</xdr:rowOff>
    </xdr:to>
    <xdr:cxnSp macro="">
      <xdr:nvCxnSpPr>
        <xdr:cNvPr id="250" name="直線コネクタ 249">
          <a:extLst>
            <a:ext uri="{FF2B5EF4-FFF2-40B4-BE49-F238E27FC236}">
              <a16:creationId xmlns:a16="http://schemas.microsoft.com/office/drawing/2014/main" id="{B82119DA-7743-4BE8-B5AC-7BDC0B019C8A}"/>
            </a:ext>
          </a:extLst>
        </xdr:cNvPr>
        <xdr:cNvCxnSpPr/>
      </xdr:nvCxnSpPr>
      <xdr:spPr>
        <a:xfrm>
          <a:off x="9639300" y="1096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113030</xdr:rowOff>
    </xdr:from>
    <xdr:to>
      <xdr:col>46</xdr:col>
      <xdr:colOff>38100</xdr:colOff>
      <xdr:row>64</xdr:row>
      <xdr:rowOff>43180</xdr:rowOff>
    </xdr:to>
    <xdr:sp macro="" textlink="">
      <xdr:nvSpPr>
        <xdr:cNvPr id="251" name="楕円 250">
          <a:extLst>
            <a:ext uri="{FF2B5EF4-FFF2-40B4-BE49-F238E27FC236}">
              <a16:creationId xmlns:a16="http://schemas.microsoft.com/office/drawing/2014/main" id="{891562B4-388F-42C0-900E-A6CCE8688F04}"/>
            </a:ext>
          </a:extLst>
        </xdr:cNvPr>
        <xdr:cNvSpPr/>
      </xdr:nvSpPr>
      <xdr:spPr>
        <a:xfrm>
          <a:off x="8699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163830</xdr:rowOff>
    </xdr:from>
    <xdr:to>
      <xdr:col>50</xdr:col>
      <xdr:colOff>114300</xdr:colOff>
      <xdr:row>63</xdr:row>
      <xdr:rowOff>163830</xdr:rowOff>
    </xdr:to>
    <xdr:cxnSp macro="">
      <xdr:nvCxnSpPr>
        <xdr:cNvPr id="252" name="直線コネクタ 251">
          <a:extLst>
            <a:ext uri="{FF2B5EF4-FFF2-40B4-BE49-F238E27FC236}">
              <a16:creationId xmlns:a16="http://schemas.microsoft.com/office/drawing/2014/main" id="{7CD22AE5-6395-4553-8D3A-CF9ABA31FA0E}"/>
            </a:ext>
          </a:extLst>
        </xdr:cNvPr>
        <xdr:cNvCxnSpPr/>
      </xdr:nvCxnSpPr>
      <xdr:spPr>
        <a:xfrm>
          <a:off x="8750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114935</xdr:rowOff>
    </xdr:from>
    <xdr:to>
      <xdr:col>41</xdr:col>
      <xdr:colOff>101600</xdr:colOff>
      <xdr:row>64</xdr:row>
      <xdr:rowOff>45085</xdr:rowOff>
    </xdr:to>
    <xdr:sp macro="" textlink="">
      <xdr:nvSpPr>
        <xdr:cNvPr id="253" name="楕円 252">
          <a:extLst>
            <a:ext uri="{FF2B5EF4-FFF2-40B4-BE49-F238E27FC236}">
              <a16:creationId xmlns:a16="http://schemas.microsoft.com/office/drawing/2014/main" id="{250E897E-64A8-4190-B2FD-612589295DA1}"/>
            </a:ext>
          </a:extLst>
        </xdr:cNvPr>
        <xdr:cNvSpPr/>
      </xdr:nvSpPr>
      <xdr:spPr>
        <a:xfrm>
          <a:off x="7810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163830</xdr:rowOff>
    </xdr:from>
    <xdr:to>
      <xdr:col>45</xdr:col>
      <xdr:colOff>177800</xdr:colOff>
      <xdr:row>63</xdr:row>
      <xdr:rowOff>165735</xdr:rowOff>
    </xdr:to>
    <xdr:cxnSp macro="">
      <xdr:nvCxnSpPr>
        <xdr:cNvPr id="254" name="直線コネクタ 253">
          <a:extLst>
            <a:ext uri="{FF2B5EF4-FFF2-40B4-BE49-F238E27FC236}">
              <a16:creationId xmlns:a16="http://schemas.microsoft.com/office/drawing/2014/main" id="{D18DBA92-2B67-444B-BCFF-54C748DA19EE}"/>
            </a:ext>
          </a:extLst>
        </xdr:cNvPr>
        <xdr:cNvCxnSpPr/>
      </xdr:nvCxnSpPr>
      <xdr:spPr>
        <a:xfrm flipV="1">
          <a:off x="7861300" y="10965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114935</xdr:rowOff>
    </xdr:from>
    <xdr:to>
      <xdr:col>36</xdr:col>
      <xdr:colOff>165100</xdr:colOff>
      <xdr:row>64</xdr:row>
      <xdr:rowOff>45085</xdr:rowOff>
    </xdr:to>
    <xdr:sp macro="" textlink="">
      <xdr:nvSpPr>
        <xdr:cNvPr id="255" name="楕円 254">
          <a:extLst>
            <a:ext uri="{FF2B5EF4-FFF2-40B4-BE49-F238E27FC236}">
              <a16:creationId xmlns:a16="http://schemas.microsoft.com/office/drawing/2014/main" id="{DBCA44AF-02E0-4351-A1A3-B57FE1AF2048}"/>
            </a:ext>
          </a:extLst>
        </xdr:cNvPr>
        <xdr:cNvSpPr/>
      </xdr:nvSpPr>
      <xdr:spPr>
        <a:xfrm>
          <a:off x="6921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165735</xdr:rowOff>
    </xdr:from>
    <xdr:to>
      <xdr:col>41</xdr:col>
      <xdr:colOff>50800</xdr:colOff>
      <xdr:row>63</xdr:row>
      <xdr:rowOff>165735</xdr:rowOff>
    </xdr:to>
    <xdr:cxnSp macro="">
      <xdr:nvCxnSpPr>
        <xdr:cNvPr id="256" name="直線コネクタ 255">
          <a:extLst>
            <a:ext uri="{FF2B5EF4-FFF2-40B4-BE49-F238E27FC236}">
              <a16:creationId xmlns:a16="http://schemas.microsoft.com/office/drawing/2014/main" id="{975C78F9-65E8-4755-9E08-CA8DA00EB051}"/>
            </a:ext>
          </a:extLst>
        </xdr:cNvPr>
        <xdr:cNvCxnSpPr/>
      </xdr:nvCxnSpPr>
      <xdr:spPr>
        <a:xfrm>
          <a:off x="6972300" y="10967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a:extLst>
            <a:ext uri="{FF2B5EF4-FFF2-40B4-BE49-F238E27FC236}">
              <a16:creationId xmlns:a16="http://schemas.microsoft.com/office/drawing/2014/main" id="{A46E4B7F-D63B-4451-B687-564CAECF3D89}"/>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a:extLst>
            <a:ext uri="{FF2B5EF4-FFF2-40B4-BE49-F238E27FC236}">
              <a16:creationId xmlns:a16="http://schemas.microsoft.com/office/drawing/2014/main" id="{F56C911D-D4AF-4A3D-9F7B-9C907D733813}"/>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a:extLst>
            <a:ext uri="{FF2B5EF4-FFF2-40B4-BE49-F238E27FC236}">
              <a16:creationId xmlns:a16="http://schemas.microsoft.com/office/drawing/2014/main" id="{56F8B199-9968-45C7-9CDB-A8F1290DEF9D}"/>
            </a:ext>
          </a:extLst>
        </xdr:cNvPr>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a:extLst>
            <a:ext uri="{FF2B5EF4-FFF2-40B4-BE49-F238E27FC236}">
              <a16:creationId xmlns:a16="http://schemas.microsoft.com/office/drawing/2014/main" id="{EF60C9B8-1CEB-46AE-8BBB-8EC21C9BF7D1}"/>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34307</xdr:rowOff>
    </xdr:from>
    <xdr:ext cx="469744" cy="259045"/>
    <xdr:sp macro="" textlink="">
      <xdr:nvSpPr>
        <xdr:cNvPr id="261" name="n_1mainValue【体育館・プール】&#10;一人当たり面積">
          <a:extLst>
            <a:ext uri="{FF2B5EF4-FFF2-40B4-BE49-F238E27FC236}">
              <a16:creationId xmlns:a16="http://schemas.microsoft.com/office/drawing/2014/main" id="{576EC300-287D-4EDF-9103-6BD0EBF205E8}"/>
            </a:ext>
          </a:extLst>
        </xdr:cNvPr>
        <xdr:cNvSpPr txBox="1"/>
      </xdr:nvSpPr>
      <xdr:spPr>
        <a:xfrm>
          <a:off x="9391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34307</xdr:rowOff>
    </xdr:from>
    <xdr:ext cx="469744" cy="259045"/>
    <xdr:sp macro="" textlink="">
      <xdr:nvSpPr>
        <xdr:cNvPr id="262" name="n_2mainValue【体育館・プール】&#10;一人当たり面積">
          <a:extLst>
            <a:ext uri="{FF2B5EF4-FFF2-40B4-BE49-F238E27FC236}">
              <a16:creationId xmlns:a16="http://schemas.microsoft.com/office/drawing/2014/main" id="{E7A2D731-CFB8-4B70-AC2A-4C8CB49013EB}"/>
            </a:ext>
          </a:extLst>
        </xdr:cNvPr>
        <xdr:cNvSpPr txBox="1"/>
      </xdr:nvSpPr>
      <xdr:spPr>
        <a:xfrm>
          <a:off x="8515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36212</xdr:rowOff>
    </xdr:from>
    <xdr:ext cx="469744" cy="259045"/>
    <xdr:sp macro="" textlink="">
      <xdr:nvSpPr>
        <xdr:cNvPr id="263" name="n_3mainValue【体育館・プール】&#10;一人当たり面積">
          <a:extLst>
            <a:ext uri="{FF2B5EF4-FFF2-40B4-BE49-F238E27FC236}">
              <a16:creationId xmlns:a16="http://schemas.microsoft.com/office/drawing/2014/main" id="{29669A3A-76A5-4EE6-AAE8-688242C0CBE6}"/>
            </a:ext>
          </a:extLst>
        </xdr:cNvPr>
        <xdr:cNvSpPr txBox="1"/>
      </xdr:nvSpPr>
      <xdr:spPr>
        <a:xfrm>
          <a:off x="76264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36212</xdr:rowOff>
    </xdr:from>
    <xdr:ext cx="469744" cy="259045"/>
    <xdr:sp macro="" textlink="">
      <xdr:nvSpPr>
        <xdr:cNvPr id="264" name="n_4mainValue【体育館・プール】&#10;一人当たり面積">
          <a:extLst>
            <a:ext uri="{FF2B5EF4-FFF2-40B4-BE49-F238E27FC236}">
              <a16:creationId xmlns:a16="http://schemas.microsoft.com/office/drawing/2014/main" id="{8784EDAA-C18C-4A23-916E-4BC1D3E5B745}"/>
            </a:ext>
          </a:extLst>
        </xdr:cNvPr>
        <xdr:cNvSpPr txBox="1"/>
      </xdr:nvSpPr>
      <xdr:spPr>
        <a:xfrm>
          <a:off x="67374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A651E51-F417-42D6-BA52-440B0FE64F6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AFB160B2-F31A-47F1-9357-7B0C93B42CD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C05563B-C767-4ABB-BC48-33C178EEA6F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F71DCEEB-9D7D-40FD-802E-604BCD09F81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8BB0227-97BA-4563-BFD8-C98822E431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48C4BC9-F778-485F-AE55-7344F39D0EB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A481000-38AA-43D2-A23E-B6D3C4CE0D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A1078FE-DE6A-4F2D-8B4B-850AFEEC213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8063690-BE84-4113-93D5-B724B82A77B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D9FDF67E-6BEF-4A23-BCB0-7ABD92D6FD4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28001F02-346F-40A6-9458-38A46FD9CE9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AE07E376-70D0-4AD5-A867-60FA878555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B10B89AD-3271-4EFC-BF91-295DDF532CC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3687027F-8FC9-4E65-9C89-2AC6BE749E5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A9B99F67-68A1-4DE0-8BD5-04BCB531E27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4995893D-C98F-4E6B-8D50-248B5C9DD20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D879B3A8-FCB3-40FA-A849-0F36D0F1025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6A983949-714F-4CE5-81B2-B66E8F54142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BB6C05E5-648E-4033-B82D-4E0133D8289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194230B9-21C2-4FC5-BE75-69A08179C5F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A30127E7-9410-44A9-A05C-977C2B96582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438BBF5-334A-4BBB-A606-6CABA0E59AE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1FBA3066-9EB5-4239-8C50-02572129989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1432EBAE-0EAC-4946-ADCA-8804418CE17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a:extLst>
            <a:ext uri="{FF2B5EF4-FFF2-40B4-BE49-F238E27FC236}">
              <a16:creationId xmlns:a16="http://schemas.microsoft.com/office/drawing/2014/main" id="{6C73B458-9939-433F-A591-8AA04A1A2440}"/>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DCB3A273-5866-4C2D-9B82-D70EC1E31C0F}"/>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a:extLst>
            <a:ext uri="{FF2B5EF4-FFF2-40B4-BE49-F238E27FC236}">
              <a16:creationId xmlns:a16="http://schemas.microsoft.com/office/drawing/2014/main" id="{4797E0D0-4657-4F21-B269-776AD98BC145}"/>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86B86271-1D9D-475E-B193-F661EA9F908E}"/>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a:extLst>
            <a:ext uri="{FF2B5EF4-FFF2-40B4-BE49-F238E27FC236}">
              <a16:creationId xmlns:a16="http://schemas.microsoft.com/office/drawing/2014/main" id="{17603A7A-274E-462D-801D-8D5F854A2F76}"/>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812B6CF5-FD09-49FD-AE9D-7B0E791B2B8C}"/>
            </a:ext>
          </a:extLst>
        </xdr:cNvPr>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a:extLst>
            <a:ext uri="{FF2B5EF4-FFF2-40B4-BE49-F238E27FC236}">
              <a16:creationId xmlns:a16="http://schemas.microsoft.com/office/drawing/2014/main" id="{CD38158B-8395-411E-B669-8C88AB074579}"/>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a:extLst>
            <a:ext uri="{FF2B5EF4-FFF2-40B4-BE49-F238E27FC236}">
              <a16:creationId xmlns:a16="http://schemas.microsoft.com/office/drawing/2014/main" id="{13CC5743-3A4A-426A-82DC-50000587F268}"/>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a:extLst>
            <a:ext uri="{FF2B5EF4-FFF2-40B4-BE49-F238E27FC236}">
              <a16:creationId xmlns:a16="http://schemas.microsoft.com/office/drawing/2014/main" id="{664F804C-F89A-4E87-9B98-82EAA1F57C1C}"/>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a:extLst>
            <a:ext uri="{FF2B5EF4-FFF2-40B4-BE49-F238E27FC236}">
              <a16:creationId xmlns:a16="http://schemas.microsoft.com/office/drawing/2014/main" id="{2016DC64-379F-4983-9B8A-6BB8D3DAEEED}"/>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a:extLst>
            <a:ext uri="{FF2B5EF4-FFF2-40B4-BE49-F238E27FC236}">
              <a16:creationId xmlns:a16="http://schemas.microsoft.com/office/drawing/2014/main" id="{D8867144-D640-4431-A704-C20D6EB76214}"/>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1BDC119-1239-4247-A6E6-E8701FD6691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54F6416-88BE-4166-B6C4-319A341FDCD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B58E7CD-6DE9-4FC7-9B22-CA17A75CF92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EB787B6-DAE8-4863-9F8E-3DFA6AC1810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3E8FE7A-CCA4-487E-85C3-3845715F0F4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305" name="楕円 304">
          <a:extLst>
            <a:ext uri="{FF2B5EF4-FFF2-40B4-BE49-F238E27FC236}">
              <a16:creationId xmlns:a16="http://schemas.microsoft.com/office/drawing/2014/main" id="{135EE6F3-4E59-4069-9E4C-2AA5B1C3E354}"/>
            </a:ext>
          </a:extLst>
        </xdr:cNvPr>
        <xdr:cNvSpPr/>
      </xdr:nvSpPr>
      <xdr:spPr>
        <a:xfrm>
          <a:off x="4584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15257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168DDF55-76E9-4812-A981-ABB35CE7C4D9}"/>
            </a:ext>
          </a:extLst>
        </xdr:cNvPr>
        <xdr:cNvSpPr txBox="1"/>
      </xdr:nvSpPr>
      <xdr:spPr>
        <a:xfrm>
          <a:off x="4673600"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307" name="楕円 306">
          <a:extLst>
            <a:ext uri="{FF2B5EF4-FFF2-40B4-BE49-F238E27FC236}">
              <a16:creationId xmlns:a16="http://schemas.microsoft.com/office/drawing/2014/main" id="{4B78B026-6BE2-4D92-9F94-2B81DF06928D}"/>
            </a:ext>
          </a:extLst>
        </xdr:cNvPr>
        <xdr:cNvSpPr/>
      </xdr:nvSpPr>
      <xdr:spPr>
        <a:xfrm>
          <a:off x="3746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53339</xdr:rowOff>
    </xdr:from>
    <xdr:to>
      <xdr:col>24</xdr:col>
      <xdr:colOff>63500</xdr:colOff>
      <xdr:row>83</xdr:row>
      <xdr:rowOff>87630</xdr:rowOff>
    </xdr:to>
    <xdr:cxnSp macro="">
      <xdr:nvCxnSpPr>
        <xdr:cNvPr id="308" name="直線コネクタ 307">
          <a:extLst>
            <a:ext uri="{FF2B5EF4-FFF2-40B4-BE49-F238E27FC236}">
              <a16:creationId xmlns:a16="http://schemas.microsoft.com/office/drawing/2014/main" id="{B2DD277D-B14D-43EA-9CAB-F2FF8BA276B4}"/>
            </a:ext>
          </a:extLst>
        </xdr:cNvPr>
        <xdr:cNvCxnSpPr/>
      </xdr:nvCxnSpPr>
      <xdr:spPr>
        <a:xfrm>
          <a:off x="3797300" y="142836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309" name="楕円 308">
          <a:extLst>
            <a:ext uri="{FF2B5EF4-FFF2-40B4-BE49-F238E27FC236}">
              <a16:creationId xmlns:a16="http://schemas.microsoft.com/office/drawing/2014/main" id="{A51DD422-261B-441C-8A44-7412BCBF0BFD}"/>
            </a:ext>
          </a:extLst>
        </xdr:cNvPr>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53339</xdr:rowOff>
    </xdr:to>
    <xdr:cxnSp macro="">
      <xdr:nvCxnSpPr>
        <xdr:cNvPr id="310" name="直線コネクタ 309">
          <a:extLst>
            <a:ext uri="{FF2B5EF4-FFF2-40B4-BE49-F238E27FC236}">
              <a16:creationId xmlns:a16="http://schemas.microsoft.com/office/drawing/2014/main" id="{8916C8AB-2EEE-497D-8C47-701A1B5B0327}"/>
            </a:ext>
          </a:extLst>
        </xdr:cNvPr>
        <xdr:cNvCxnSpPr/>
      </xdr:nvCxnSpPr>
      <xdr:spPr>
        <a:xfrm>
          <a:off x="2908300" y="142341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11" name="楕円 310">
          <a:extLst>
            <a:ext uri="{FF2B5EF4-FFF2-40B4-BE49-F238E27FC236}">
              <a16:creationId xmlns:a16="http://schemas.microsoft.com/office/drawing/2014/main" id="{669B3E3A-9618-478F-AAF6-1D55F6A33930}"/>
            </a:ext>
          </a:extLst>
        </xdr:cNvPr>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3811</xdr:rowOff>
    </xdr:to>
    <xdr:cxnSp macro="">
      <xdr:nvCxnSpPr>
        <xdr:cNvPr id="312" name="直線コネクタ 311">
          <a:extLst>
            <a:ext uri="{FF2B5EF4-FFF2-40B4-BE49-F238E27FC236}">
              <a16:creationId xmlns:a16="http://schemas.microsoft.com/office/drawing/2014/main" id="{D9304F1F-D0DE-4C92-A268-32A029B839F5}"/>
            </a:ext>
          </a:extLst>
        </xdr:cNvPr>
        <xdr:cNvCxnSpPr/>
      </xdr:nvCxnSpPr>
      <xdr:spPr>
        <a:xfrm>
          <a:off x="2019300" y="14199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101600</xdr:rowOff>
    </xdr:from>
    <xdr:to>
      <xdr:col>6</xdr:col>
      <xdr:colOff>38100</xdr:colOff>
      <xdr:row>80</xdr:row>
      <xdr:rowOff>31750</xdr:rowOff>
    </xdr:to>
    <xdr:sp macro="" textlink="">
      <xdr:nvSpPr>
        <xdr:cNvPr id="313" name="楕円 312">
          <a:extLst>
            <a:ext uri="{FF2B5EF4-FFF2-40B4-BE49-F238E27FC236}">
              <a16:creationId xmlns:a16="http://schemas.microsoft.com/office/drawing/2014/main" id="{95CEE094-60EF-4E5B-BAB5-90370C0287CB}"/>
            </a:ext>
          </a:extLst>
        </xdr:cNvPr>
        <xdr:cNvSpPr/>
      </xdr:nvSpPr>
      <xdr:spPr>
        <a:xfrm>
          <a:off x="1079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152400</xdr:rowOff>
    </xdr:from>
    <xdr:to>
      <xdr:col>10</xdr:col>
      <xdr:colOff>114300</xdr:colOff>
      <xdr:row>82</xdr:row>
      <xdr:rowOff>140970</xdr:rowOff>
    </xdr:to>
    <xdr:cxnSp macro="">
      <xdr:nvCxnSpPr>
        <xdr:cNvPr id="314" name="直線コネクタ 313">
          <a:extLst>
            <a:ext uri="{FF2B5EF4-FFF2-40B4-BE49-F238E27FC236}">
              <a16:creationId xmlns:a16="http://schemas.microsoft.com/office/drawing/2014/main" id="{7CCE25DD-7F7B-454F-A6D3-FF892749F781}"/>
            </a:ext>
          </a:extLst>
        </xdr:cNvPr>
        <xdr:cNvCxnSpPr/>
      </xdr:nvCxnSpPr>
      <xdr:spPr>
        <a:xfrm>
          <a:off x="1130300" y="1369695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a:extLst>
            <a:ext uri="{FF2B5EF4-FFF2-40B4-BE49-F238E27FC236}">
              <a16:creationId xmlns:a16="http://schemas.microsoft.com/office/drawing/2014/main" id="{F0F0D99E-9E25-4FB3-B017-2AD783C404C5}"/>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a:extLst>
            <a:ext uri="{FF2B5EF4-FFF2-40B4-BE49-F238E27FC236}">
              <a16:creationId xmlns:a16="http://schemas.microsoft.com/office/drawing/2014/main" id="{5E770AEE-D3B6-420C-98A9-E78C616AF1F4}"/>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a:extLst>
            <a:ext uri="{FF2B5EF4-FFF2-40B4-BE49-F238E27FC236}">
              <a16:creationId xmlns:a16="http://schemas.microsoft.com/office/drawing/2014/main" id="{04900A12-7C1D-4B7D-9A54-8EC9D9C98C6C}"/>
            </a:ext>
          </a:extLst>
        </xdr:cNvPr>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8" name="n_4aveValue【福祉施設】&#10;有形固定資産減価償却率">
          <a:extLst>
            <a:ext uri="{FF2B5EF4-FFF2-40B4-BE49-F238E27FC236}">
              <a16:creationId xmlns:a16="http://schemas.microsoft.com/office/drawing/2014/main" id="{C4F0596C-38F2-4EA7-9492-80D49D6B2A55}"/>
            </a:ext>
          </a:extLst>
        </xdr:cNvPr>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95266</xdr:rowOff>
    </xdr:from>
    <xdr:ext cx="405111" cy="259045"/>
    <xdr:sp macro="" textlink="">
      <xdr:nvSpPr>
        <xdr:cNvPr id="319" name="n_1mainValue【福祉施設】&#10;有形固定資産減価償却率">
          <a:extLst>
            <a:ext uri="{FF2B5EF4-FFF2-40B4-BE49-F238E27FC236}">
              <a16:creationId xmlns:a16="http://schemas.microsoft.com/office/drawing/2014/main" id="{F079BF4E-037A-4EFA-BE2D-C62D822D7C50}"/>
            </a:ext>
          </a:extLst>
        </xdr:cNvPr>
        <xdr:cNvSpPr txBox="1"/>
      </xdr:nvSpPr>
      <xdr:spPr>
        <a:xfrm>
          <a:off x="35820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20" name="n_2mainValue【福祉施設】&#10;有形固定資産減価償却率">
          <a:extLst>
            <a:ext uri="{FF2B5EF4-FFF2-40B4-BE49-F238E27FC236}">
              <a16:creationId xmlns:a16="http://schemas.microsoft.com/office/drawing/2014/main" id="{5B4D7244-0499-4572-82C8-48DD83A801F8}"/>
            </a:ext>
          </a:extLst>
        </xdr:cNvPr>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11447</xdr:rowOff>
    </xdr:from>
    <xdr:ext cx="405111" cy="259045"/>
    <xdr:sp macro="" textlink="">
      <xdr:nvSpPr>
        <xdr:cNvPr id="321" name="n_3mainValue【福祉施設】&#10;有形固定資産減価償却率">
          <a:extLst>
            <a:ext uri="{FF2B5EF4-FFF2-40B4-BE49-F238E27FC236}">
              <a16:creationId xmlns:a16="http://schemas.microsoft.com/office/drawing/2014/main" id="{A79D768F-7E60-4926-946D-074708722498}"/>
            </a:ext>
          </a:extLst>
        </xdr:cNvPr>
        <xdr:cNvSpPr txBox="1"/>
      </xdr:nvSpPr>
      <xdr:spPr>
        <a:xfrm>
          <a:off x="1816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48277</xdr:rowOff>
    </xdr:from>
    <xdr:ext cx="405111" cy="259045"/>
    <xdr:sp macro="" textlink="">
      <xdr:nvSpPr>
        <xdr:cNvPr id="322" name="n_4mainValue【福祉施設】&#10;有形固定資産減価償却率">
          <a:extLst>
            <a:ext uri="{FF2B5EF4-FFF2-40B4-BE49-F238E27FC236}">
              <a16:creationId xmlns:a16="http://schemas.microsoft.com/office/drawing/2014/main" id="{CDD5120B-1F76-4A2B-A20D-DB64E280BAF4}"/>
            </a:ext>
          </a:extLst>
        </xdr:cNvPr>
        <xdr:cNvSpPr txBox="1"/>
      </xdr:nvSpPr>
      <xdr:spPr>
        <a:xfrm>
          <a:off x="927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5554FB5-4757-4BBB-AF2B-2D0D142E045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7943A74B-3982-441C-A610-86F0BA4685A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ECDA047-994E-4CCC-B0EE-C8CF14C4AB3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6C6CFD3-4594-4CBB-9A16-8862C9503FD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FC90C5CE-DE59-4CA5-AF1C-10FCFDCABBF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DBE1843-32EF-4E75-BC60-CDD1BE70CD9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B53BAA3-A1BC-4EF9-92DE-9EBE1485A90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F29CE90-54F0-4C9E-B579-77F5C5A4378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55573571-875F-4F32-B8FF-B493191BF2C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1BEF52EB-D4B9-4F8B-BF16-A53807DB822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F4F1FA5E-22FA-45D5-957F-6CDE0633B48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F3E47835-BE6E-4AAD-82C9-DCE748C35E0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3FD6226-3798-4F74-B8E8-4E6755C643A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3E903B5E-F77C-4A71-A9FC-16E7A904CD4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BAF26AD3-3118-4424-85DA-6629BC44A4A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B15FEA0-1860-47D8-86D1-A9E14491BF0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47D5A63F-9BCC-45B9-910A-6F72141CAC6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61D86CA9-8108-421D-A05F-093E6829F93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F63CB02-3CB7-435F-B3D6-361BE1DE551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1EA44A72-B918-4983-BF12-B6C6E3857BD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B14DE2F3-9D69-4573-8BDC-96A6EF776DF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D8B98BD0-371D-4237-92EC-29E8632170A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766DB4AB-EC86-42A1-B69A-B53BE59CD21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9054CD97-6FC1-45F9-A5F3-B5004F6F64A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5682F61E-81F7-45B7-9666-8CF6287B420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a:extLst>
            <a:ext uri="{FF2B5EF4-FFF2-40B4-BE49-F238E27FC236}">
              <a16:creationId xmlns:a16="http://schemas.microsoft.com/office/drawing/2014/main" id="{A6AC2D30-A5BF-4640-927F-FB96B77EDD39}"/>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a:extLst>
            <a:ext uri="{FF2B5EF4-FFF2-40B4-BE49-F238E27FC236}">
              <a16:creationId xmlns:a16="http://schemas.microsoft.com/office/drawing/2014/main" id="{C88C3BFA-6723-4A7D-ABF9-EE4904DF458B}"/>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a:extLst>
            <a:ext uri="{FF2B5EF4-FFF2-40B4-BE49-F238E27FC236}">
              <a16:creationId xmlns:a16="http://schemas.microsoft.com/office/drawing/2014/main" id="{F0D93931-AC4A-4029-9573-CB270A49BD8D}"/>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a:extLst>
            <a:ext uri="{FF2B5EF4-FFF2-40B4-BE49-F238E27FC236}">
              <a16:creationId xmlns:a16="http://schemas.microsoft.com/office/drawing/2014/main" id="{1E1FFB3C-A276-4008-A331-126164AE8027}"/>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a:extLst>
            <a:ext uri="{FF2B5EF4-FFF2-40B4-BE49-F238E27FC236}">
              <a16:creationId xmlns:a16="http://schemas.microsoft.com/office/drawing/2014/main" id="{FF6AF954-A0AF-4D80-9C73-A80CDAD33146}"/>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a:extLst>
            <a:ext uri="{FF2B5EF4-FFF2-40B4-BE49-F238E27FC236}">
              <a16:creationId xmlns:a16="http://schemas.microsoft.com/office/drawing/2014/main" id="{35C70C64-3E19-4F62-9EF8-19E1B067F971}"/>
            </a:ext>
          </a:extLst>
        </xdr:cNvPr>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a:extLst>
            <a:ext uri="{FF2B5EF4-FFF2-40B4-BE49-F238E27FC236}">
              <a16:creationId xmlns:a16="http://schemas.microsoft.com/office/drawing/2014/main" id="{C86B268B-DC1A-429D-BF56-B1CF6E3D11D2}"/>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a:extLst>
            <a:ext uri="{FF2B5EF4-FFF2-40B4-BE49-F238E27FC236}">
              <a16:creationId xmlns:a16="http://schemas.microsoft.com/office/drawing/2014/main" id="{14F2DD3D-32D1-4285-97D0-754466DC0D0E}"/>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a:extLst>
            <a:ext uri="{FF2B5EF4-FFF2-40B4-BE49-F238E27FC236}">
              <a16:creationId xmlns:a16="http://schemas.microsoft.com/office/drawing/2014/main" id="{9E7104FD-48EB-4B8A-AA60-CB84F16C0F4E}"/>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a:extLst>
            <a:ext uri="{FF2B5EF4-FFF2-40B4-BE49-F238E27FC236}">
              <a16:creationId xmlns:a16="http://schemas.microsoft.com/office/drawing/2014/main" id="{2B152067-40EE-4B71-AC50-505F0D11DD6D}"/>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a:extLst>
            <a:ext uri="{FF2B5EF4-FFF2-40B4-BE49-F238E27FC236}">
              <a16:creationId xmlns:a16="http://schemas.microsoft.com/office/drawing/2014/main" id="{E54A38E5-7C6B-4796-9ED6-680A85A4302B}"/>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90F00CA-D755-4A54-8F74-B9F745F09C1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62F5EEF-8BCB-4CD0-9619-EE7F36EF2D3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55C517E-772E-4B75-B38A-64C81DC8E2D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C9A337C-09F7-495B-B9B8-4CE77052279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E721789-86D7-4E5D-A6EE-EAE942904A7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126093</xdr:rowOff>
    </xdr:from>
    <xdr:to>
      <xdr:col>55</xdr:col>
      <xdr:colOff>50800</xdr:colOff>
      <xdr:row>86</xdr:row>
      <xdr:rowOff>56243</xdr:rowOff>
    </xdr:to>
    <xdr:sp macro="" textlink="">
      <xdr:nvSpPr>
        <xdr:cNvPr id="364" name="楕円 363">
          <a:extLst>
            <a:ext uri="{FF2B5EF4-FFF2-40B4-BE49-F238E27FC236}">
              <a16:creationId xmlns:a16="http://schemas.microsoft.com/office/drawing/2014/main" id="{CE83463C-8D70-4F12-9869-9B095FCB6EB7}"/>
            </a:ext>
          </a:extLst>
        </xdr:cNvPr>
        <xdr:cNvSpPr/>
      </xdr:nvSpPr>
      <xdr:spPr>
        <a:xfrm>
          <a:off x="10426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104520</xdr:rowOff>
    </xdr:from>
    <xdr:ext cx="469744" cy="259045"/>
    <xdr:sp macro="" textlink="">
      <xdr:nvSpPr>
        <xdr:cNvPr id="365" name="【福祉施設】&#10;一人当たり面積該当値テキスト">
          <a:extLst>
            <a:ext uri="{FF2B5EF4-FFF2-40B4-BE49-F238E27FC236}">
              <a16:creationId xmlns:a16="http://schemas.microsoft.com/office/drawing/2014/main" id="{E433057F-5E97-4CAE-A2B1-B71F9EE96433}"/>
            </a:ext>
          </a:extLst>
        </xdr:cNvPr>
        <xdr:cNvSpPr txBox="1"/>
      </xdr:nvSpPr>
      <xdr:spPr>
        <a:xfrm>
          <a:off x="10515600"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126093</xdr:rowOff>
    </xdr:from>
    <xdr:to>
      <xdr:col>50</xdr:col>
      <xdr:colOff>165100</xdr:colOff>
      <xdr:row>86</xdr:row>
      <xdr:rowOff>56243</xdr:rowOff>
    </xdr:to>
    <xdr:sp macro="" textlink="">
      <xdr:nvSpPr>
        <xdr:cNvPr id="366" name="楕円 365">
          <a:extLst>
            <a:ext uri="{FF2B5EF4-FFF2-40B4-BE49-F238E27FC236}">
              <a16:creationId xmlns:a16="http://schemas.microsoft.com/office/drawing/2014/main" id="{BB00B366-6967-42DE-8099-869A27912911}"/>
            </a:ext>
          </a:extLst>
        </xdr:cNvPr>
        <xdr:cNvSpPr/>
      </xdr:nvSpPr>
      <xdr:spPr>
        <a:xfrm>
          <a:off x="9588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5443</xdr:rowOff>
    </xdr:from>
    <xdr:to>
      <xdr:col>55</xdr:col>
      <xdr:colOff>0</xdr:colOff>
      <xdr:row>86</xdr:row>
      <xdr:rowOff>5443</xdr:rowOff>
    </xdr:to>
    <xdr:cxnSp macro="">
      <xdr:nvCxnSpPr>
        <xdr:cNvPr id="367" name="直線コネクタ 366">
          <a:extLst>
            <a:ext uri="{FF2B5EF4-FFF2-40B4-BE49-F238E27FC236}">
              <a16:creationId xmlns:a16="http://schemas.microsoft.com/office/drawing/2014/main" id="{C7E10F42-FDDE-4142-91D9-5CC3407195CA}"/>
            </a:ext>
          </a:extLst>
        </xdr:cNvPr>
        <xdr:cNvCxnSpPr/>
      </xdr:nvCxnSpPr>
      <xdr:spPr>
        <a:xfrm>
          <a:off x="9639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129358</xdr:rowOff>
    </xdr:from>
    <xdr:to>
      <xdr:col>46</xdr:col>
      <xdr:colOff>38100</xdr:colOff>
      <xdr:row>86</xdr:row>
      <xdr:rowOff>59508</xdr:rowOff>
    </xdr:to>
    <xdr:sp macro="" textlink="">
      <xdr:nvSpPr>
        <xdr:cNvPr id="368" name="楕円 367">
          <a:extLst>
            <a:ext uri="{FF2B5EF4-FFF2-40B4-BE49-F238E27FC236}">
              <a16:creationId xmlns:a16="http://schemas.microsoft.com/office/drawing/2014/main" id="{041E37D6-95D9-4845-B8B3-0BEE6AB7559F}"/>
            </a:ext>
          </a:extLst>
        </xdr:cNvPr>
        <xdr:cNvSpPr/>
      </xdr:nvSpPr>
      <xdr:spPr>
        <a:xfrm>
          <a:off x="8699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8708</xdr:rowOff>
    </xdr:to>
    <xdr:cxnSp macro="">
      <xdr:nvCxnSpPr>
        <xdr:cNvPr id="369" name="直線コネクタ 368">
          <a:extLst>
            <a:ext uri="{FF2B5EF4-FFF2-40B4-BE49-F238E27FC236}">
              <a16:creationId xmlns:a16="http://schemas.microsoft.com/office/drawing/2014/main" id="{DFD38BC4-92AC-42A1-B3F3-C79AC3D73272}"/>
            </a:ext>
          </a:extLst>
        </xdr:cNvPr>
        <xdr:cNvCxnSpPr/>
      </xdr:nvCxnSpPr>
      <xdr:spPr>
        <a:xfrm flipV="1">
          <a:off x="8750300" y="14750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129358</xdr:rowOff>
    </xdr:from>
    <xdr:to>
      <xdr:col>41</xdr:col>
      <xdr:colOff>101600</xdr:colOff>
      <xdr:row>86</xdr:row>
      <xdr:rowOff>59508</xdr:rowOff>
    </xdr:to>
    <xdr:sp macro="" textlink="">
      <xdr:nvSpPr>
        <xdr:cNvPr id="370" name="楕円 369">
          <a:extLst>
            <a:ext uri="{FF2B5EF4-FFF2-40B4-BE49-F238E27FC236}">
              <a16:creationId xmlns:a16="http://schemas.microsoft.com/office/drawing/2014/main" id="{AB8CF637-EF19-423C-8E1D-E676D4719930}"/>
            </a:ext>
          </a:extLst>
        </xdr:cNvPr>
        <xdr:cNvSpPr/>
      </xdr:nvSpPr>
      <xdr:spPr>
        <a:xfrm>
          <a:off x="7810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8708</xdr:rowOff>
    </xdr:from>
    <xdr:to>
      <xdr:col>45</xdr:col>
      <xdr:colOff>177800</xdr:colOff>
      <xdr:row>86</xdr:row>
      <xdr:rowOff>8708</xdr:rowOff>
    </xdr:to>
    <xdr:cxnSp macro="">
      <xdr:nvCxnSpPr>
        <xdr:cNvPr id="371" name="直線コネクタ 370">
          <a:extLst>
            <a:ext uri="{FF2B5EF4-FFF2-40B4-BE49-F238E27FC236}">
              <a16:creationId xmlns:a16="http://schemas.microsoft.com/office/drawing/2014/main" id="{17BC2033-096A-4EA7-8EF3-014E6EF9BE8F}"/>
            </a:ext>
          </a:extLst>
        </xdr:cNvPr>
        <xdr:cNvCxnSpPr/>
      </xdr:nvCxnSpPr>
      <xdr:spPr>
        <a:xfrm>
          <a:off x="7861300" y="1475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132624</xdr:rowOff>
    </xdr:from>
    <xdr:to>
      <xdr:col>36</xdr:col>
      <xdr:colOff>165100</xdr:colOff>
      <xdr:row>86</xdr:row>
      <xdr:rowOff>62774</xdr:rowOff>
    </xdr:to>
    <xdr:sp macro="" textlink="">
      <xdr:nvSpPr>
        <xdr:cNvPr id="372" name="楕円 371">
          <a:extLst>
            <a:ext uri="{FF2B5EF4-FFF2-40B4-BE49-F238E27FC236}">
              <a16:creationId xmlns:a16="http://schemas.microsoft.com/office/drawing/2014/main" id="{941857A0-9AB0-4A1E-B0EE-9DF31E4C8180}"/>
            </a:ext>
          </a:extLst>
        </xdr:cNvPr>
        <xdr:cNvSpPr/>
      </xdr:nvSpPr>
      <xdr:spPr>
        <a:xfrm>
          <a:off x="6921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8708</xdr:rowOff>
    </xdr:from>
    <xdr:to>
      <xdr:col>41</xdr:col>
      <xdr:colOff>50800</xdr:colOff>
      <xdr:row>86</xdr:row>
      <xdr:rowOff>11974</xdr:rowOff>
    </xdr:to>
    <xdr:cxnSp macro="">
      <xdr:nvCxnSpPr>
        <xdr:cNvPr id="373" name="直線コネクタ 372">
          <a:extLst>
            <a:ext uri="{FF2B5EF4-FFF2-40B4-BE49-F238E27FC236}">
              <a16:creationId xmlns:a16="http://schemas.microsoft.com/office/drawing/2014/main" id="{E9553DFE-D0E8-47F4-B034-1A4BD6C8C9BD}"/>
            </a:ext>
          </a:extLst>
        </xdr:cNvPr>
        <xdr:cNvCxnSpPr/>
      </xdr:nvCxnSpPr>
      <xdr:spPr>
        <a:xfrm flipV="1">
          <a:off x="6972300" y="14753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a:extLst>
            <a:ext uri="{FF2B5EF4-FFF2-40B4-BE49-F238E27FC236}">
              <a16:creationId xmlns:a16="http://schemas.microsoft.com/office/drawing/2014/main" id="{8B1A473D-3637-443A-B644-9F6352CC9014}"/>
            </a:ext>
          </a:extLst>
        </xdr:cNvPr>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a:extLst>
            <a:ext uri="{FF2B5EF4-FFF2-40B4-BE49-F238E27FC236}">
              <a16:creationId xmlns:a16="http://schemas.microsoft.com/office/drawing/2014/main" id="{27A78D41-6721-44D1-A03D-FD3D47DC3556}"/>
            </a:ext>
          </a:extLst>
        </xdr:cNvPr>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a:extLst>
            <a:ext uri="{FF2B5EF4-FFF2-40B4-BE49-F238E27FC236}">
              <a16:creationId xmlns:a16="http://schemas.microsoft.com/office/drawing/2014/main" id="{F8BEB71E-DA5B-42B0-B110-632E44AE9F53}"/>
            </a:ext>
          </a:extLst>
        </xdr:cNvPr>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a:extLst>
            <a:ext uri="{FF2B5EF4-FFF2-40B4-BE49-F238E27FC236}">
              <a16:creationId xmlns:a16="http://schemas.microsoft.com/office/drawing/2014/main" id="{79CCDC24-D9F3-405C-BCA9-368BE065C575}"/>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47370</xdr:rowOff>
    </xdr:from>
    <xdr:ext cx="469744" cy="259045"/>
    <xdr:sp macro="" textlink="">
      <xdr:nvSpPr>
        <xdr:cNvPr id="378" name="n_1mainValue【福祉施設】&#10;一人当たり面積">
          <a:extLst>
            <a:ext uri="{FF2B5EF4-FFF2-40B4-BE49-F238E27FC236}">
              <a16:creationId xmlns:a16="http://schemas.microsoft.com/office/drawing/2014/main" id="{AB8BEF66-C4E6-4654-986B-9A99016D3135}"/>
            </a:ext>
          </a:extLst>
        </xdr:cNvPr>
        <xdr:cNvSpPr txBox="1"/>
      </xdr:nvSpPr>
      <xdr:spPr>
        <a:xfrm>
          <a:off x="9391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50635</xdr:rowOff>
    </xdr:from>
    <xdr:ext cx="469744" cy="259045"/>
    <xdr:sp macro="" textlink="">
      <xdr:nvSpPr>
        <xdr:cNvPr id="379" name="n_2mainValue【福祉施設】&#10;一人当たり面積">
          <a:extLst>
            <a:ext uri="{FF2B5EF4-FFF2-40B4-BE49-F238E27FC236}">
              <a16:creationId xmlns:a16="http://schemas.microsoft.com/office/drawing/2014/main" id="{6565DF8A-B564-4EAB-8651-A6474850ED90}"/>
            </a:ext>
          </a:extLst>
        </xdr:cNvPr>
        <xdr:cNvSpPr txBox="1"/>
      </xdr:nvSpPr>
      <xdr:spPr>
        <a:xfrm>
          <a:off x="8515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50635</xdr:rowOff>
    </xdr:from>
    <xdr:ext cx="469744" cy="259045"/>
    <xdr:sp macro="" textlink="">
      <xdr:nvSpPr>
        <xdr:cNvPr id="380" name="n_3mainValue【福祉施設】&#10;一人当たり面積">
          <a:extLst>
            <a:ext uri="{FF2B5EF4-FFF2-40B4-BE49-F238E27FC236}">
              <a16:creationId xmlns:a16="http://schemas.microsoft.com/office/drawing/2014/main" id="{2EB57ADE-1036-4CEE-A273-94418E0BDAB3}"/>
            </a:ext>
          </a:extLst>
        </xdr:cNvPr>
        <xdr:cNvSpPr txBox="1"/>
      </xdr:nvSpPr>
      <xdr:spPr>
        <a:xfrm>
          <a:off x="7626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53901</xdr:rowOff>
    </xdr:from>
    <xdr:ext cx="469744" cy="259045"/>
    <xdr:sp macro="" textlink="">
      <xdr:nvSpPr>
        <xdr:cNvPr id="381" name="n_4mainValue【福祉施設】&#10;一人当たり面積">
          <a:extLst>
            <a:ext uri="{FF2B5EF4-FFF2-40B4-BE49-F238E27FC236}">
              <a16:creationId xmlns:a16="http://schemas.microsoft.com/office/drawing/2014/main" id="{4853AF2A-AC7D-4307-AC1E-BE207644F890}"/>
            </a:ext>
          </a:extLst>
        </xdr:cNvPr>
        <xdr:cNvSpPr txBox="1"/>
      </xdr:nvSpPr>
      <xdr:spPr>
        <a:xfrm>
          <a:off x="6737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548E76EA-77AD-4DE4-957C-87DA4255A04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63E68D8C-9E78-4AB7-83FD-3C8E65B9F18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7E677FF1-0097-4B38-B396-6F9B65E7F1F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4ACF477-3939-42F2-B4D3-B8A2A203D4C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A6333F64-EB44-4B51-B9C6-06FBA74891D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5B9017A9-CE28-4109-AB85-856D24E8520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75F439B3-9154-49B1-95AF-07C8BC68842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7D7963D1-8D51-4DE4-8120-E089A95D4C3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80AB7730-FB1D-4C7C-942A-15822B5AFB7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9027945D-BFD6-4EAA-A3C8-785E8D6EACC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9866EDCD-12C1-46E3-BC72-F5E84D6CEC5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a:extLst>
            <a:ext uri="{FF2B5EF4-FFF2-40B4-BE49-F238E27FC236}">
              <a16:creationId xmlns:a16="http://schemas.microsoft.com/office/drawing/2014/main" id="{4ECF4D7E-610B-4984-8652-3A8A7CCC2D6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a:extLst>
            <a:ext uri="{FF2B5EF4-FFF2-40B4-BE49-F238E27FC236}">
              <a16:creationId xmlns:a16="http://schemas.microsoft.com/office/drawing/2014/main" id="{DDC42B03-338D-4075-A387-319BC1C8DD9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a:extLst>
            <a:ext uri="{FF2B5EF4-FFF2-40B4-BE49-F238E27FC236}">
              <a16:creationId xmlns:a16="http://schemas.microsoft.com/office/drawing/2014/main" id="{02CDC847-78ED-4527-BEDB-12D3CD859E7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a:extLst>
            <a:ext uri="{FF2B5EF4-FFF2-40B4-BE49-F238E27FC236}">
              <a16:creationId xmlns:a16="http://schemas.microsoft.com/office/drawing/2014/main" id="{6DBB494E-C5DA-4B07-AA24-DD9ED1A6875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a:extLst>
            <a:ext uri="{FF2B5EF4-FFF2-40B4-BE49-F238E27FC236}">
              <a16:creationId xmlns:a16="http://schemas.microsoft.com/office/drawing/2014/main" id="{FFB45172-3722-4A5A-B15A-3AE53503314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a:extLst>
            <a:ext uri="{FF2B5EF4-FFF2-40B4-BE49-F238E27FC236}">
              <a16:creationId xmlns:a16="http://schemas.microsoft.com/office/drawing/2014/main" id="{2439DD29-DD22-4229-A2D5-17D9D2A02B1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a:extLst>
            <a:ext uri="{FF2B5EF4-FFF2-40B4-BE49-F238E27FC236}">
              <a16:creationId xmlns:a16="http://schemas.microsoft.com/office/drawing/2014/main" id="{039EAF1B-48EE-400D-9731-EC2896CA057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a:extLst>
            <a:ext uri="{FF2B5EF4-FFF2-40B4-BE49-F238E27FC236}">
              <a16:creationId xmlns:a16="http://schemas.microsoft.com/office/drawing/2014/main" id="{D4BEB7C7-EE25-4AB8-BCE7-2507B3E9BA8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a:extLst>
            <a:ext uri="{FF2B5EF4-FFF2-40B4-BE49-F238E27FC236}">
              <a16:creationId xmlns:a16="http://schemas.microsoft.com/office/drawing/2014/main" id="{EB4989CD-0F66-427A-B5D7-3946323FBB1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a:extLst>
            <a:ext uri="{FF2B5EF4-FFF2-40B4-BE49-F238E27FC236}">
              <a16:creationId xmlns:a16="http://schemas.microsoft.com/office/drawing/2014/main" id="{6119EC4B-00D3-4708-82C6-C57018241F1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a:extLst>
            <a:ext uri="{FF2B5EF4-FFF2-40B4-BE49-F238E27FC236}">
              <a16:creationId xmlns:a16="http://schemas.microsoft.com/office/drawing/2014/main" id="{DFE732C7-2EB1-4975-B80E-2D5E2A79543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a:extLst>
            <a:ext uri="{FF2B5EF4-FFF2-40B4-BE49-F238E27FC236}">
              <a16:creationId xmlns:a16="http://schemas.microsoft.com/office/drawing/2014/main" id="{825750A1-5169-41DB-B767-84B212D4269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E9DD1AB7-72BA-4BD1-8889-18A4A033520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B8B17B06-5D4E-4681-9A40-FD8C9C3F7CC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a:extLst>
            <a:ext uri="{FF2B5EF4-FFF2-40B4-BE49-F238E27FC236}">
              <a16:creationId xmlns:a16="http://schemas.microsoft.com/office/drawing/2014/main" id="{8EE14F37-83B6-4F84-B742-E048DEEAACF5}"/>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198C3A2D-5270-4C43-9CE6-34F6532A4A8C}"/>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a:extLst>
            <a:ext uri="{FF2B5EF4-FFF2-40B4-BE49-F238E27FC236}">
              <a16:creationId xmlns:a16="http://schemas.microsoft.com/office/drawing/2014/main" id="{B46716A6-2532-4E07-97ED-3A3B72FAD234}"/>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a:extLst>
            <a:ext uri="{FF2B5EF4-FFF2-40B4-BE49-F238E27FC236}">
              <a16:creationId xmlns:a16="http://schemas.microsoft.com/office/drawing/2014/main" id="{583B2299-F2EF-464D-ACC9-C93E8EF7D613}"/>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a:extLst>
            <a:ext uri="{FF2B5EF4-FFF2-40B4-BE49-F238E27FC236}">
              <a16:creationId xmlns:a16="http://schemas.microsoft.com/office/drawing/2014/main" id="{00F5A97B-5CA9-4926-9A72-DF22F2A6FB56}"/>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C63C3E22-C5EB-4EC3-AC44-27CB2303B8B8}"/>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a:extLst>
            <a:ext uri="{FF2B5EF4-FFF2-40B4-BE49-F238E27FC236}">
              <a16:creationId xmlns:a16="http://schemas.microsoft.com/office/drawing/2014/main" id="{9E6ED9FD-E105-4383-85A1-53AE290F9768}"/>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a:extLst>
            <a:ext uri="{FF2B5EF4-FFF2-40B4-BE49-F238E27FC236}">
              <a16:creationId xmlns:a16="http://schemas.microsoft.com/office/drawing/2014/main" id="{D7C4E91A-308A-4AB5-B7E4-73C865739BD2}"/>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a:extLst>
            <a:ext uri="{FF2B5EF4-FFF2-40B4-BE49-F238E27FC236}">
              <a16:creationId xmlns:a16="http://schemas.microsoft.com/office/drawing/2014/main" id="{59D13447-FF27-4A4F-8ACC-2F09AD1B3CE6}"/>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a:extLst>
            <a:ext uri="{FF2B5EF4-FFF2-40B4-BE49-F238E27FC236}">
              <a16:creationId xmlns:a16="http://schemas.microsoft.com/office/drawing/2014/main" id="{CF009C9E-C040-4118-AB65-455657F8CBF1}"/>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a:extLst>
            <a:ext uri="{FF2B5EF4-FFF2-40B4-BE49-F238E27FC236}">
              <a16:creationId xmlns:a16="http://schemas.microsoft.com/office/drawing/2014/main" id="{8CDA98D5-CF99-433F-B5B4-3CB17C8FEC16}"/>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3B1B69A-93E5-4039-A562-2EF28F96207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EAF4F4D-964F-4A28-8855-DE93E1165EB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527A4239-81BB-43AC-88C8-2A89270CA42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FF383F82-B383-4BD6-9A61-2D36FCB8CF7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92FBB72-64A3-4ACB-9954-25DADF04F50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98879</xdr:rowOff>
    </xdr:from>
    <xdr:to>
      <xdr:col>24</xdr:col>
      <xdr:colOff>114300</xdr:colOff>
      <xdr:row>104</xdr:row>
      <xdr:rowOff>29029</xdr:rowOff>
    </xdr:to>
    <xdr:sp macro="" textlink="">
      <xdr:nvSpPr>
        <xdr:cNvPr id="423" name="楕円 422">
          <a:extLst>
            <a:ext uri="{FF2B5EF4-FFF2-40B4-BE49-F238E27FC236}">
              <a16:creationId xmlns:a16="http://schemas.microsoft.com/office/drawing/2014/main" id="{EF43A6AE-6557-4A21-A866-D15480FCA6C9}"/>
            </a:ext>
          </a:extLst>
        </xdr:cNvPr>
        <xdr:cNvSpPr/>
      </xdr:nvSpPr>
      <xdr:spPr>
        <a:xfrm>
          <a:off x="4584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121756</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2AAB29EE-090D-4D55-A5B8-C63D7204AD0D}"/>
            </a:ext>
          </a:extLst>
        </xdr:cNvPr>
        <xdr:cNvSpPr txBox="1"/>
      </xdr:nvSpPr>
      <xdr:spPr>
        <a:xfrm>
          <a:off x="4673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66221</xdr:rowOff>
    </xdr:from>
    <xdr:to>
      <xdr:col>20</xdr:col>
      <xdr:colOff>38100</xdr:colOff>
      <xdr:row>103</xdr:row>
      <xdr:rowOff>167821</xdr:rowOff>
    </xdr:to>
    <xdr:sp macro="" textlink="">
      <xdr:nvSpPr>
        <xdr:cNvPr id="425" name="楕円 424">
          <a:extLst>
            <a:ext uri="{FF2B5EF4-FFF2-40B4-BE49-F238E27FC236}">
              <a16:creationId xmlns:a16="http://schemas.microsoft.com/office/drawing/2014/main" id="{40FA3C0C-D24E-4705-832C-3235CF116F9B}"/>
            </a:ext>
          </a:extLst>
        </xdr:cNvPr>
        <xdr:cNvSpPr/>
      </xdr:nvSpPr>
      <xdr:spPr>
        <a:xfrm>
          <a:off x="3746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117021</xdr:rowOff>
    </xdr:from>
    <xdr:to>
      <xdr:col>24</xdr:col>
      <xdr:colOff>63500</xdr:colOff>
      <xdr:row>103</xdr:row>
      <xdr:rowOff>149679</xdr:rowOff>
    </xdr:to>
    <xdr:cxnSp macro="">
      <xdr:nvCxnSpPr>
        <xdr:cNvPr id="426" name="直線コネクタ 425">
          <a:extLst>
            <a:ext uri="{FF2B5EF4-FFF2-40B4-BE49-F238E27FC236}">
              <a16:creationId xmlns:a16="http://schemas.microsoft.com/office/drawing/2014/main" id="{3DF890D3-8DBC-427A-B66D-38A995F3006B}"/>
            </a:ext>
          </a:extLst>
        </xdr:cNvPr>
        <xdr:cNvCxnSpPr/>
      </xdr:nvCxnSpPr>
      <xdr:spPr>
        <a:xfrm>
          <a:off x="3797300" y="177763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33564</xdr:rowOff>
    </xdr:from>
    <xdr:to>
      <xdr:col>15</xdr:col>
      <xdr:colOff>101600</xdr:colOff>
      <xdr:row>103</xdr:row>
      <xdr:rowOff>135164</xdr:rowOff>
    </xdr:to>
    <xdr:sp macro="" textlink="">
      <xdr:nvSpPr>
        <xdr:cNvPr id="427" name="楕円 426">
          <a:extLst>
            <a:ext uri="{FF2B5EF4-FFF2-40B4-BE49-F238E27FC236}">
              <a16:creationId xmlns:a16="http://schemas.microsoft.com/office/drawing/2014/main" id="{21FC89F0-5E1C-45ED-91C1-B53957E55D1F}"/>
            </a:ext>
          </a:extLst>
        </xdr:cNvPr>
        <xdr:cNvSpPr/>
      </xdr:nvSpPr>
      <xdr:spPr>
        <a:xfrm>
          <a:off x="2857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84364</xdr:rowOff>
    </xdr:from>
    <xdr:to>
      <xdr:col>19</xdr:col>
      <xdr:colOff>177800</xdr:colOff>
      <xdr:row>103</xdr:row>
      <xdr:rowOff>117021</xdr:rowOff>
    </xdr:to>
    <xdr:cxnSp macro="">
      <xdr:nvCxnSpPr>
        <xdr:cNvPr id="428" name="直線コネクタ 427">
          <a:extLst>
            <a:ext uri="{FF2B5EF4-FFF2-40B4-BE49-F238E27FC236}">
              <a16:creationId xmlns:a16="http://schemas.microsoft.com/office/drawing/2014/main" id="{889B9F90-3C94-46E2-996D-B5215B4192B9}"/>
            </a:ext>
          </a:extLst>
        </xdr:cNvPr>
        <xdr:cNvCxnSpPr/>
      </xdr:nvCxnSpPr>
      <xdr:spPr>
        <a:xfrm>
          <a:off x="2908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xdr:rowOff>
    </xdr:from>
    <xdr:to>
      <xdr:col>10</xdr:col>
      <xdr:colOff>165100</xdr:colOff>
      <xdr:row>103</xdr:row>
      <xdr:rowOff>102507</xdr:rowOff>
    </xdr:to>
    <xdr:sp macro="" textlink="">
      <xdr:nvSpPr>
        <xdr:cNvPr id="429" name="楕円 428">
          <a:extLst>
            <a:ext uri="{FF2B5EF4-FFF2-40B4-BE49-F238E27FC236}">
              <a16:creationId xmlns:a16="http://schemas.microsoft.com/office/drawing/2014/main" id="{5F7BB503-2718-484C-A033-1601132774A3}"/>
            </a:ext>
          </a:extLst>
        </xdr:cNvPr>
        <xdr:cNvSpPr/>
      </xdr:nvSpPr>
      <xdr:spPr>
        <a:xfrm>
          <a:off x="1968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51707</xdr:rowOff>
    </xdr:from>
    <xdr:to>
      <xdr:col>15</xdr:col>
      <xdr:colOff>50800</xdr:colOff>
      <xdr:row>103</xdr:row>
      <xdr:rowOff>84364</xdr:rowOff>
    </xdr:to>
    <xdr:cxnSp macro="">
      <xdr:nvCxnSpPr>
        <xdr:cNvPr id="430" name="直線コネクタ 429">
          <a:extLst>
            <a:ext uri="{FF2B5EF4-FFF2-40B4-BE49-F238E27FC236}">
              <a16:creationId xmlns:a16="http://schemas.microsoft.com/office/drawing/2014/main" id="{59DDC50A-99BA-461E-BA5C-10584B2BEBED}"/>
            </a:ext>
          </a:extLst>
        </xdr:cNvPr>
        <xdr:cNvCxnSpPr/>
      </xdr:nvCxnSpPr>
      <xdr:spPr>
        <a:xfrm>
          <a:off x="2019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120106</xdr:rowOff>
    </xdr:from>
    <xdr:to>
      <xdr:col>6</xdr:col>
      <xdr:colOff>38100</xdr:colOff>
      <xdr:row>103</xdr:row>
      <xdr:rowOff>50256</xdr:rowOff>
    </xdr:to>
    <xdr:sp macro="" textlink="">
      <xdr:nvSpPr>
        <xdr:cNvPr id="431" name="楕円 430">
          <a:extLst>
            <a:ext uri="{FF2B5EF4-FFF2-40B4-BE49-F238E27FC236}">
              <a16:creationId xmlns:a16="http://schemas.microsoft.com/office/drawing/2014/main" id="{8E618844-0D9C-4490-A573-579BC963CCCF}"/>
            </a:ext>
          </a:extLst>
        </xdr:cNvPr>
        <xdr:cNvSpPr/>
      </xdr:nvSpPr>
      <xdr:spPr>
        <a:xfrm>
          <a:off x="1079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170906</xdr:rowOff>
    </xdr:from>
    <xdr:to>
      <xdr:col>10</xdr:col>
      <xdr:colOff>114300</xdr:colOff>
      <xdr:row>103</xdr:row>
      <xdr:rowOff>51707</xdr:rowOff>
    </xdr:to>
    <xdr:cxnSp macro="">
      <xdr:nvCxnSpPr>
        <xdr:cNvPr id="432" name="直線コネクタ 431">
          <a:extLst>
            <a:ext uri="{FF2B5EF4-FFF2-40B4-BE49-F238E27FC236}">
              <a16:creationId xmlns:a16="http://schemas.microsoft.com/office/drawing/2014/main" id="{388AF783-24C6-4632-BD07-06286FCD0F18}"/>
            </a:ext>
          </a:extLst>
        </xdr:cNvPr>
        <xdr:cNvCxnSpPr/>
      </xdr:nvCxnSpPr>
      <xdr:spPr>
        <a:xfrm>
          <a:off x="1130300" y="176588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3" name="n_1aveValue【市民会館】&#10;有形固定資産減価償却率">
          <a:extLst>
            <a:ext uri="{FF2B5EF4-FFF2-40B4-BE49-F238E27FC236}">
              <a16:creationId xmlns:a16="http://schemas.microsoft.com/office/drawing/2014/main" id="{30A88812-75C3-424B-9D93-46BE6D067062}"/>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4" name="n_2aveValue【市民会館】&#10;有形固定資産減価償却率">
          <a:extLst>
            <a:ext uri="{FF2B5EF4-FFF2-40B4-BE49-F238E27FC236}">
              <a16:creationId xmlns:a16="http://schemas.microsoft.com/office/drawing/2014/main" id="{1C4F7340-1942-4390-9B37-8BB12733CF1D}"/>
            </a:ext>
          </a:extLst>
        </xdr:cNvPr>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35" name="n_3aveValue【市民会館】&#10;有形固定資産減価償却率">
          <a:extLst>
            <a:ext uri="{FF2B5EF4-FFF2-40B4-BE49-F238E27FC236}">
              <a16:creationId xmlns:a16="http://schemas.microsoft.com/office/drawing/2014/main" id="{1E37CAD4-E479-48C1-B9C4-2AC56E0AFC2B}"/>
            </a:ext>
          </a:extLst>
        </xdr:cNvPr>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36" name="n_4aveValue【市民会館】&#10;有形固定資産減価償却率">
          <a:extLst>
            <a:ext uri="{FF2B5EF4-FFF2-40B4-BE49-F238E27FC236}">
              <a16:creationId xmlns:a16="http://schemas.microsoft.com/office/drawing/2014/main" id="{347AED1A-071C-4564-A7C7-89FF61C9E086}"/>
            </a:ext>
          </a:extLst>
        </xdr:cNvPr>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12898</xdr:rowOff>
    </xdr:from>
    <xdr:ext cx="405111" cy="259045"/>
    <xdr:sp macro="" textlink="">
      <xdr:nvSpPr>
        <xdr:cNvPr id="437" name="n_1mainValue【市民会館】&#10;有形固定資産減価償却率">
          <a:extLst>
            <a:ext uri="{FF2B5EF4-FFF2-40B4-BE49-F238E27FC236}">
              <a16:creationId xmlns:a16="http://schemas.microsoft.com/office/drawing/2014/main" id="{E9D10260-1C07-4B9C-B3C1-6AB187B47A5D}"/>
            </a:ext>
          </a:extLst>
        </xdr:cNvPr>
        <xdr:cNvSpPr txBox="1"/>
      </xdr:nvSpPr>
      <xdr:spPr>
        <a:xfrm>
          <a:off x="3582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151691</xdr:rowOff>
    </xdr:from>
    <xdr:ext cx="405111" cy="259045"/>
    <xdr:sp macro="" textlink="">
      <xdr:nvSpPr>
        <xdr:cNvPr id="438" name="n_2mainValue【市民会館】&#10;有形固定資産減価償却率">
          <a:extLst>
            <a:ext uri="{FF2B5EF4-FFF2-40B4-BE49-F238E27FC236}">
              <a16:creationId xmlns:a16="http://schemas.microsoft.com/office/drawing/2014/main" id="{B2952494-A22C-479F-8BF4-C86325B87F5D}"/>
            </a:ext>
          </a:extLst>
        </xdr:cNvPr>
        <xdr:cNvSpPr txBox="1"/>
      </xdr:nvSpPr>
      <xdr:spPr>
        <a:xfrm>
          <a:off x="2705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119034</xdr:rowOff>
    </xdr:from>
    <xdr:ext cx="405111" cy="259045"/>
    <xdr:sp macro="" textlink="">
      <xdr:nvSpPr>
        <xdr:cNvPr id="439" name="n_3mainValue【市民会館】&#10;有形固定資産減価償却率">
          <a:extLst>
            <a:ext uri="{FF2B5EF4-FFF2-40B4-BE49-F238E27FC236}">
              <a16:creationId xmlns:a16="http://schemas.microsoft.com/office/drawing/2014/main" id="{4F770A7E-533E-41B9-ACF8-19A040AF5676}"/>
            </a:ext>
          </a:extLst>
        </xdr:cNvPr>
        <xdr:cNvSpPr txBox="1"/>
      </xdr:nvSpPr>
      <xdr:spPr>
        <a:xfrm>
          <a:off x="1816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66783</xdr:rowOff>
    </xdr:from>
    <xdr:ext cx="405111" cy="259045"/>
    <xdr:sp macro="" textlink="">
      <xdr:nvSpPr>
        <xdr:cNvPr id="440" name="n_4mainValue【市民会館】&#10;有形固定資産減価償却率">
          <a:extLst>
            <a:ext uri="{FF2B5EF4-FFF2-40B4-BE49-F238E27FC236}">
              <a16:creationId xmlns:a16="http://schemas.microsoft.com/office/drawing/2014/main" id="{91652666-B0C2-4AB1-9DD3-10ED83464AD5}"/>
            </a:ext>
          </a:extLst>
        </xdr:cNvPr>
        <xdr:cNvSpPr txBox="1"/>
      </xdr:nvSpPr>
      <xdr:spPr>
        <a:xfrm>
          <a:off x="9277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A4F8A659-6557-467C-AE10-0E97A748E7D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06609327-9769-4A54-A7EF-7D6443582A1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875549EF-9FBF-46F5-919F-321D5A634F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C078E220-EC6E-4B25-A54E-AFD6E8D9DF8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7B830A96-1F79-4DA3-AB0A-EA624E650B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9B62C025-5C43-4DFE-87F5-F9A89A47800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88A1A102-940A-4237-B776-ECA7E910279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881E8BD5-DDA9-4D71-9461-5090C377773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1EAF1BA1-111C-4E81-A54A-9CD08FF7AD2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ECB94543-99D6-464E-B342-918A2BCFFEC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a:extLst>
            <a:ext uri="{FF2B5EF4-FFF2-40B4-BE49-F238E27FC236}">
              <a16:creationId xmlns:a16="http://schemas.microsoft.com/office/drawing/2014/main" id="{40BF72BD-6B14-4F01-AF2F-145600D8A8F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a:extLst>
            <a:ext uri="{FF2B5EF4-FFF2-40B4-BE49-F238E27FC236}">
              <a16:creationId xmlns:a16="http://schemas.microsoft.com/office/drawing/2014/main" id="{92697E87-16C0-42F4-806A-1767016A1F0F}"/>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a:extLst>
            <a:ext uri="{FF2B5EF4-FFF2-40B4-BE49-F238E27FC236}">
              <a16:creationId xmlns:a16="http://schemas.microsoft.com/office/drawing/2014/main" id="{E1DA6DA7-5864-4EA7-ABEB-C5B018C817D8}"/>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a:extLst>
            <a:ext uri="{FF2B5EF4-FFF2-40B4-BE49-F238E27FC236}">
              <a16:creationId xmlns:a16="http://schemas.microsoft.com/office/drawing/2014/main" id="{1486763C-D486-40EC-811B-DEA931CC62F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a:extLst>
            <a:ext uri="{FF2B5EF4-FFF2-40B4-BE49-F238E27FC236}">
              <a16:creationId xmlns:a16="http://schemas.microsoft.com/office/drawing/2014/main" id="{029AC2CC-0FCC-4ADE-94FB-10FE59BDF19A}"/>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a:extLst>
            <a:ext uri="{FF2B5EF4-FFF2-40B4-BE49-F238E27FC236}">
              <a16:creationId xmlns:a16="http://schemas.microsoft.com/office/drawing/2014/main" id="{F4585BC2-38A9-4B94-9E1B-AE716A5DA3D5}"/>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a:extLst>
            <a:ext uri="{FF2B5EF4-FFF2-40B4-BE49-F238E27FC236}">
              <a16:creationId xmlns:a16="http://schemas.microsoft.com/office/drawing/2014/main" id="{F04B80F7-EC4A-4CBB-8EC2-5D8897B7C0C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a:extLst>
            <a:ext uri="{FF2B5EF4-FFF2-40B4-BE49-F238E27FC236}">
              <a16:creationId xmlns:a16="http://schemas.microsoft.com/office/drawing/2014/main" id="{32AB2F13-8BD3-4EBC-ABD8-5BA0EA4EE77E}"/>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a:extLst>
            <a:ext uri="{FF2B5EF4-FFF2-40B4-BE49-F238E27FC236}">
              <a16:creationId xmlns:a16="http://schemas.microsoft.com/office/drawing/2014/main" id="{B4F6C11F-BCF9-460E-AD85-2E51975B554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a:extLst>
            <a:ext uri="{FF2B5EF4-FFF2-40B4-BE49-F238E27FC236}">
              <a16:creationId xmlns:a16="http://schemas.microsoft.com/office/drawing/2014/main" id="{D02E8472-B684-472F-9B1F-48FFCB58A33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a:extLst>
            <a:ext uri="{FF2B5EF4-FFF2-40B4-BE49-F238E27FC236}">
              <a16:creationId xmlns:a16="http://schemas.microsoft.com/office/drawing/2014/main" id="{5B48DE56-0DA5-41C0-80F3-BD9069632DB3}"/>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a:extLst>
            <a:ext uri="{FF2B5EF4-FFF2-40B4-BE49-F238E27FC236}">
              <a16:creationId xmlns:a16="http://schemas.microsoft.com/office/drawing/2014/main" id="{240AE237-3854-48A9-9FBC-146C415E6195}"/>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9B50B2B2-8810-4F98-AC14-D245CCA4483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2F462187-1C9A-4E48-9F29-29DF6C14EAA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3C402F80-BA53-42FD-AAE7-3A5071976F1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a:extLst>
            <a:ext uri="{FF2B5EF4-FFF2-40B4-BE49-F238E27FC236}">
              <a16:creationId xmlns:a16="http://schemas.microsoft.com/office/drawing/2014/main" id="{880DF72F-1086-44AC-BB69-7B740CF5E25B}"/>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a:extLst>
            <a:ext uri="{FF2B5EF4-FFF2-40B4-BE49-F238E27FC236}">
              <a16:creationId xmlns:a16="http://schemas.microsoft.com/office/drawing/2014/main" id="{4DFE19C4-C118-4556-A12C-A7BB6590423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a:extLst>
            <a:ext uri="{FF2B5EF4-FFF2-40B4-BE49-F238E27FC236}">
              <a16:creationId xmlns:a16="http://schemas.microsoft.com/office/drawing/2014/main" id="{FB441240-C7D9-4832-9320-3650FE438231}"/>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a:extLst>
            <a:ext uri="{FF2B5EF4-FFF2-40B4-BE49-F238E27FC236}">
              <a16:creationId xmlns:a16="http://schemas.microsoft.com/office/drawing/2014/main" id="{3B690518-0F5F-49F9-92D0-58F712726BBB}"/>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a:extLst>
            <a:ext uri="{FF2B5EF4-FFF2-40B4-BE49-F238E27FC236}">
              <a16:creationId xmlns:a16="http://schemas.microsoft.com/office/drawing/2014/main" id="{609BCE13-43AD-4BE6-9BFA-83DBF03AF021}"/>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a:extLst>
            <a:ext uri="{FF2B5EF4-FFF2-40B4-BE49-F238E27FC236}">
              <a16:creationId xmlns:a16="http://schemas.microsoft.com/office/drawing/2014/main" id="{64250EE0-74AE-4B83-BF60-3E6734E0837F}"/>
            </a:ext>
          </a:extLst>
        </xdr:cNvPr>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a:extLst>
            <a:ext uri="{FF2B5EF4-FFF2-40B4-BE49-F238E27FC236}">
              <a16:creationId xmlns:a16="http://schemas.microsoft.com/office/drawing/2014/main" id="{81647BA3-D244-412D-B378-5EE761030690}"/>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a:extLst>
            <a:ext uri="{FF2B5EF4-FFF2-40B4-BE49-F238E27FC236}">
              <a16:creationId xmlns:a16="http://schemas.microsoft.com/office/drawing/2014/main" id="{EF3719AC-330E-4060-AD48-3BE1F01BD026}"/>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a:extLst>
            <a:ext uri="{FF2B5EF4-FFF2-40B4-BE49-F238E27FC236}">
              <a16:creationId xmlns:a16="http://schemas.microsoft.com/office/drawing/2014/main" id="{02C15D68-5A83-4750-85D0-4945773BF146}"/>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a:extLst>
            <a:ext uri="{FF2B5EF4-FFF2-40B4-BE49-F238E27FC236}">
              <a16:creationId xmlns:a16="http://schemas.microsoft.com/office/drawing/2014/main" id="{765FF8BD-74C2-4A6E-8263-1D212D8B5D8F}"/>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a:extLst>
            <a:ext uri="{FF2B5EF4-FFF2-40B4-BE49-F238E27FC236}">
              <a16:creationId xmlns:a16="http://schemas.microsoft.com/office/drawing/2014/main" id="{400FA5F0-F3D1-439D-A078-E6D63E1F15F8}"/>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C742BEBA-BD3C-4C4C-8CAE-13C27146FED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708071CD-A5F4-4FCA-BD17-0C625CDC3BC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6116FA1A-AA02-4DA1-95CD-1F76EA3A692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54166AE6-1262-4819-9D3B-660D3000FCF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3B4EE2C6-0284-494B-8A86-085A9CCEF72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82" name="楕円 481">
          <a:extLst>
            <a:ext uri="{FF2B5EF4-FFF2-40B4-BE49-F238E27FC236}">
              <a16:creationId xmlns:a16="http://schemas.microsoft.com/office/drawing/2014/main" id="{EBE5A278-06F5-4875-A955-64D7940E4D05}"/>
            </a:ext>
          </a:extLst>
        </xdr:cNvPr>
        <xdr:cNvSpPr/>
      </xdr:nvSpPr>
      <xdr:spPr>
        <a:xfrm>
          <a:off x="10426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39750</xdr:rowOff>
    </xdr:from>
    <xdr:ext cx="469744" cy="259045"/>
    <xdr:sp macro="" textlink="">
      <xdr:nvSpPr>
        <xdr:cNvPr id="483" name="【市民会館】&#10;一人当たり面積該当値テキスト">
          <a:extLst>
            <a:ext uri="{FF2B5EF4-FFF2-40B4-BE49-F238E27FC236}">
              <a16:creationId xmlns:a16="http://schemas.microsoft.com/office/drawing/2014/main" id="{7D7A86CA-A740-4D87-B09D-0E8B40C39578}"/>
            </a:ext>
          </a:extLst>
        </xdr:cNvPr>
        <xdr:cNvSpPr txBox="1"/>
      </xdr:nvSpPr>
      <xdr:spPr>
        <a:xfrm>
          <a:off x="10515600"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64588</xdr:rowOff>
    </xdr:from>
    <xdr:to>
      <xdr:col>50</xdr:col>
      <xdr:colOff>165100</xdr:colOff>
      <xdr:row>106</xdr:row>
      <xdr:rowOff>166188</xdr:rowOff>
    </xdr:to>
    <xdr:sp macro="" textlink="">
      <xdr:nvSpPr>
        <xdr:cNvPr id="484" name="楕円 483">
          <a:extLst>
            <a:ext uri="{FF2B5EF4-FFF2-40B4-BE49-F238E27FC236}">
              <a16:creationId xmlns:a16="http://schemas.microsoft.com/office/drawing/2014/main" id="{B08AA9CA-7B83-4CA5-9DB6-0E35E166ADAB}"/>
            </a:ext>
          </a:extLst>
        </xdr:cNvPr>
        <xdr:cNvSpPr/>
      </xdr:nvSpPr>
      <xdr:spPr>
        <a:xfrm>
          <a:off x="9588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112123</xdr:rowOff>
    </xdr:from>
    <xdr:to>
      <xdr:col>55</xdr:col>
      <xdr:colOff>0</xdr:colOff>
      <xdr:row>106</xdr:row>
      <xdr:rowOff>115388</xdr:rowOff>
    </xdr:to>
    <xdr:cxnSp macro="">
      <xdr:nvCxnSpPr>
        <xdr:cNvPr id="485" name="直線コネクタ 484">
          <a:extLst>
            <a:ext uri="{FF2B5EF4-FFF2-40B4-BE49-F238E27FC236}">
              <a16:creationId xmlns:a16="http://schemas.microsoft.com/office/drawing/2014/main" id="{ACFF3D37-EDC7-4284-8A83-475A6A6877EB}"/>
            </a:ext>
          </a:extLst>
        </xdr:cNvPr>
        <xdr:cNvCxnSpPr/>
      </xdr:nvCxnSpPr>
      <xdr:spPr>
        <a:xfrm flipV="1">
          <a:off x="9639300" y="182858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67855</xdr:rowOff>
    </xdr:from>
    <xdr:to>
      <xdr:col>46</xdr:col>
      <xdr:colOff>38100</xdr:colOff>
      <xdr:row>106</xdr:row>
      <xdr:rowOff>169455</xdr:rowOff>
    </xdr:to>
    <xdr:sp macro="" textlink="">
      <xdr:nvSpPr>
        <xdr:cNvPr id="486" name="楕円 485">
          <a:extLst>
            <a:ext uri="{FF2B5EF4-FFF2-40B4-BE49-F238E27FC236}">
              <a16:creationId xmlns:a16="http://schemas.microsoft.com/office/drawing/2014/main" id="{CB197FC0-B2CD-4B4D-9642-E7FF7CC934ED}"/>
            </a:ext>
          </a:extLst>
        </xdr:cNvPr>
        <xdr:cNvSpPr/>
      </xdr:nvSpPr>
      <xdr:spPr>
        <a:xfrm>
          <a:off x="8699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115388</xdr:rowOff>
    </xdr:from>
    <xdr:to>
      <xdr:col>50</xdr:col>
      <xdr:colOff>114300</xdr:colOff>
      <xdr:row>106</xdr:row>
      <xdr:rowOff>118655</xdr:rowOff>
    </xdr:to>
    <xdr:cxnSp macro="">
      <xdr:nvCxnSpPr>
        <xdr:cNvPr id="487" name="直線コネクタ 486">
          <a:extLst>
            <a:ext uri="{FF2B5EF4-FFF2-40B4-BE49-F238E27FC236}">
              <a16:creationId xmlns:a16="http://schemas.microsoft.com/office/drawing/2014/main" id="{11D6E9CD-6C4A-45B8-B6D6-5951B4EA5812}"/>
            </a:ext>
          </a:extLst>
        </xdr:cNvPr>
        <xdr:cNvCxnSpPr/>
      </xdr:nvCxnSpPr>
      <xdr:spPr>
        <a:xfrm flipV="1">
          <a:off x="8750300" y="182890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71120</xdr:rowOff>
    </xdr:from>
    <xdr:to>
      <xdr:col>41</xdr:col>
      <xdr:colOff>101600</xdr:colOff>
      <xdr:row>107</xdr:row>
      <xdr:rowOff>1270</xdr:rowOff>
    </xdr:to>
    <xdr:sp macro="" textlink="">
      <xdr:nvSpPr>
        <xdr:cNvPr id="488" name="楕円 487">
          <a:extLst>
            <a:ext uri="{FF2B5EF4-FFF2-40B4-BE49-F238E27FC236}">
              <a16:creationId xmlns:a16="http://schemas.microsoft.com/office/drawing/2014/main" id="{DAA1B4A3-4114-43F8-98CE-5DCA563D0047}"/>
            </a:ext>
          </a:extLst>
        </xdr:cNvPr>
        <xdr:cNvSpPr/>
      </xdr:nvSpPr>
      <xdr:spPr>
        <a:xfrm>
          <a:off x="781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118655</xdr:rowOff>
    </xdr:from>
    <xdr:to>
      <xdr:col>45</xdr:col>
      <xdr:colOff>177800</xdr:colOff>
      <xdr:row>106</xdr:row>
      <xdr:rowOff>121920</xdr:rowOff>
    </xdr:to>
    <xdr:cxnSp macro="">
      <xdr:nvCxnSpPr>
        <xdr:cNvPr id="489" name="直線コネクタ 488">
          <a:extLst>
            <a:ext uri="{FF2B5EF4-FFF2-40B4-BE49-F238E27FC236}">
              <a16:creationId xmlns:a16="http://schemas.microsoft.com/office/drawing/2014/main" id="{9758AE43-774D-45B0-BC9C-0969F9C4FB9A}"/>
            </a:ext>
          </a:extLst>
        </xdr:cNvPr>
        <xdr:cNvCxnSpPr/>
      </xdr:nvCxnSpPr>
      <xdr:spPr>
        <a:xfrm flipV="1">
          <a:off x="7861300" y="182923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90" name="楕円 489">
          <a:extLst>
            <a:ext uri="{FF2B5EF4-FFF2-40B4-BE49-F238E27FC236}">
              <a16:creationId xmlns:a16="http://schemas.microsoft.com/office/drawing/2014/main" id="{D9786515-07D5-4751-8478-4E4EA425560D}"/>
            </a:ext>
          </a:extLst>
        </xdr:cNvPr>
        <xdr:cNvSpPr/>
      </xdr:nvSpPr>
      <xdr:spPr>
        <a:xfrm>
          <a:off x="6921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121920</xdr:rowOff>
    </xdr:from>
    <xdr:to>
      <xdr:col>41</xdr:col>
      <xdr:colOff>50800</xdr:colOff>
      <xdr:row>106</xdr:row>
      <xdr:rowOff>125186</xdr:rowOff>
    </xdr:to>
    <xdr:cxnSp macro="">
      <xdr:nvCxnSpPr>
        <xdr:cNvPr id="491" name="直線コネクタ 490">
          <a:extLst>
            <a:ext uri="{FF2B5EF4-FFF2-40B4-BE49-F238E27FC236}">
              <a16:creationId xmlns:a16="http://schemas.microsoft.com/office/drawing/2014/main" id="{D7E1416C-B32D-494D-861C-2FD3E34579F2}"/>
            </a:ext>
          </a:extLst>
        </xdr:cNvPr>
        <xdr:cNvCxnSpPr/>
      </xdr:nvCxnSpPr>
      <xdr:spPr>
        <a:xfrm flipV="1">
          <a:off x="6972300" y="182956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a:extLst>
            <a:ext uri="{FF2B5EF4-FFF2-40B4-BE49-F238E27FC236}">
              <a16:creationId xmlns:a16="http://schemas.microsoft.com/office/drawing/2014/main" id="{0BB815C5-8A32-480A-8000-97523BEE30F5}"/>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a:extLst>
            <a:ext uri="{FF2B5EF4-FFF2-40B4-BE49-F238E27FC236}">
              <a16:creationId xmlns:a16="http://schemas.microsoft.com/office/drawing/2014/main" id="{DC0AC271-70C1-4567-BBEC-A93A6BE3C8A7}"/>
            </a:ext>
          </a:extLst>
        </xdr:cNvPr>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a:extLst>
            <a:ext uri="{FF2B5EF4-FFF2-40B4-BE49-F238E27FC236}">
              <a16:creationId xmlns:a16="http://schemas.microsoft.com/office/drawing/2014/main" id="{206CB72D-BFF5-49D9-85D4-EFAA393B3AE0}"/>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a:extLst>
            <a:ext uri="{FF2B5EF4-FFF2-40B4-BE49-F238E27FC236}">
              <a16:creationId xmlns:a16="http://schemas.microsoft.com/office/drawing/2014/main" id="{63D2A591-B2E9-4D5C-B2B1-0928120D0DD6}"/>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157315</xdr:rowOff>
    </xdr:from>
    <xdr:ext cx="469744" cy="259045"/>
    <xdr:sp macro="" textlink="">
      <xdr:nvSpPr>
        <xdr:cNvPr id="496" name="n_1mainValue【市民会館】&#10;一人当たり面積">
          <a:extLst>
            <a:ext uri="{FF2B5EF4-FFF2-40B4-BE49-F238E27FC236}">
              <a16:creationId xmlns:a16="http://schemas.microsoft.com/office/drawing/2014/main" id="{DA2BD83B-1157-400E-9124-BBAD2413C246}"/>
            </a:ext>
          </a:extLst>
        </xdr:cNvPr>
        <xdr:cNvSpPr txBox="1"/>
      </xdr:nvSpPr>
      <xdr:spPr>
        <a:xfrm>
          <a:off x="9391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160582</xdr:rowOff>
    </xdr:from>
    <xdr:ext cx="469744" cy="259045"/>
    <xdr:sp macro="" textlink="">
      <xdr:nvSpPr>
        <xdr:cNvPr id="497" name="n_2mainValue【市民会館】&#10;一人当たり面積">
          <a:extLst>
            <a:ext uri="{FF2B5EF4-FFF2-40B4-BE49-F238E27FC236}">
              <a16:creationId xmlns:a16="http://schemas.microsoft.com/office/drawing/2014/main" id="{24C016CB-C3B1-43AA-B16C-460B97B56E9C}"/>
            </a:ext>
          </a:extLst>
        </xdr:cNvPr>
        <xdr:cNvSpPr txBox="1"/>
      </xdr:nvSpPr>
      <xdr:spPr>
        <a:xfrm>
          <a:off x="8515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163847</xdr:rowOff>
    </xdr:from>
    <xdr:ext cx="469744" cy="259045"/>
    <xdr:sp macro="" textlink="">
      <xdr:nvSpPr>
        <xdr:cNvPr id="498" name="n_3mainValue【市民会館】&#10;一人当たり面積">
          <a:extLst>
            <a:ext uri="{FF2B5EF4-FFF2-40B4-BE49-F238E27FC236}">
              <a16:creationId xmlns:a16="http://schemas.microsoft.com/office/drawing/2014/main" id="{9DD06EC0-D399-4AB4-93AD-0CB15E08B727}"/>
            </a:ext>
          </a:extLst>
        </xdr:cNvPr>
        <xdr:cNvSpPr txBox="1"/>
      </xdr:nvSpPr>
      <xdr:spPr>
        <a:xfrm>
          <a:off x="7626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99" name="n_4mainValue【市民会館】&#10;一人当たり面積">
          <a:extLst>
            <a:ext uri="{FF2B5EF4-FFF2-40B4-BE49-F238E27FC236}">
              <a16:creationId xmlns:a16="http://schemas.microsoft.com/office/drawing/2014/main" id="{C14540B6-D74A-4271-9BE0-4A6683F523FD}"/>
            </a:ext>
          </a:extLst>
        </xdr:cNvPr>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D4045AAA-84B8-4871-9BE6-18CFC59E13D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C95473F2-A9A1-4125-B121-DD3DE65F182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70CD66A3-8C26-4688-8C8F-5D502582FB6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7AB43EB9-E7B9-4FDB-B914-CAF6373DAA5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6F0BCA01-9A58-46D9-99AC-0BF93C01735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A368710F-E3CF-47B1-B6E1-48A9AC47E9E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B452DC4A-864C-4318-89E4-C42B9438E4C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E8A41738-D0F4-458E-A975-D65BA3F0407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024C663C-C49F-462C-B3CE-B2E461AA27F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C4769F07-FD2B-4A3F-9785-BD5C76131F0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D996B024-4FDD-4459-B7F8-4F04851A886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a:extLst>
            <a:ext uri="{FF2B5EF4-FFF2-40B4-BE49-F238E27FC236}">
              <a16:creationId xmlns:a16="http://schemas.microsoft.com/office/drawing/2014/main" id="{A40E2F5C-C34D-406F-B939-34A2765428E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a:extLst>
            <a:ext uri="{FF2B5EF4-FFF2-40B4-BE49-F238E27FC236}">
              <a16:creationId xmlns:a16="http://schemas.microsoft.com/office/drawing/2014/main" id="{75FFB9B9-C079-4EA4-B9CF-04BBCD431A3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a:extLst>
            <a:ext uri="{FF2B5EF4-FFF2-40B4-BE49-F238E27FC236}">
              <a16:creationId xmlns:a16="http://schemas.microsoft.com/office/drawing/2014/main" id="{97B9A377-6D67-4836-9A13-FEC9F64B490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a:extLst>
            <a:ext uri="{FF2B5EF4-FFF2-40B4-BE49-F238E27FC236}">
              <a16:creationId xmlns:a16="http://schemas.microsoft.com/office/drawing/2014/main" id="{C5BF4BA2-A79C-4B6F-8DDA-ABB2C8AD0A7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a:extLst>
            <a:ext uri="{FF2B5EF4-FFF2-40B4-BE49-F238E27FC236}">
              <a16:creationId xmlns:a16="http://schemas.microsoft.com/office/drawing/2014/main" id="{63DDA343-EAC5-4F27-BA5F-6C4892B1349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a:extLst>
            <a:ext uri="{FF2B5EF4-FFF2-40B4-BE49-F238E27FC236}">
              <a16:creationId xmlns:a16="http://schemas.microsoft.com/office/drawing/2014/main" id="{6C9117C0-ABC1-460E-9F18-43A4A00D944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a:extLst>
            <a:ext uri="{FF2B5EF4-FFF2-40B4-BE49-F238E27FC236}">
              <a16:creationId xmlns:a16="http://schemas.microsoft.com/office/drawing/2014/main" id="{3301BB40-DE8E-4477-877F-40CDEDBFD9B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a:extLst>
            <a:ext uri="{FF2B5EF4-FFF2-40B4-BE49-F238E27FC236}">
              <a16:creationId xmlns:a16="http://schemas.microsoft.com/office/drawing/2014/main" id="{792CBAD0-24C7-447E-9039-E035D9FB2DD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a:extLst>
            <a:ext uri="{FF2B5EF4-FFF2-40B4-BE49-F238E27FC236}">
              <a16:creationId xmlns:a16="http://schemas.microsoft.com/office/drawing/2014/main" id="{C2D28E10-6E27-43C7-A541-09B6ECE9F06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a:extLst>
            <a:ext uri="{FF2B5EF4-FFF2-40B4-BE49-F238E27FC236}">
              <a16:creationId xmlns:a16="http://schemas.microsoft.com/office/drawing/2014/main" id="{8B662DC6-D079-4D68-9AC8-2A3FB9AF0A1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a:extLst>
            <a:ext uri="{FF2B5EF4-FFF2-40B4-BE49-F238E27FC236}">
              <a16:creationId xmlns:a16="http://schemas.microsoft.com/office/drawing/2014/main" id="{BEECA1E0-3B50-4977-A307-6BC9879B3CC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a:extLst>
            <a:ext uri="{FF2B5EF4-FFF2-40B4-BE49-F238E27FC236}">
              <a16:creationId xmlns:a16="http://schemas.microsoft.com/office/drawing/2014/main" id="{CA9F253E-628E-48ED-AC65-22378795BF9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a:extLst>
            <a:ext uri="{FF2B5EF4-FFF2-40B4-BE49-F238E27FC236}">
              <a16:creationId xmlns:a16="http://schemas.microsoft.com/office/drawing/2014/main" id="{12AEE9F3-5C89-4702-8111-F3F80F2383B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a:extLst>
            <a:ext uri="{FF2B5EF4-FFF2-40B4-BE49-F238E27FC236}">
              <a16:creationId xmlns:a16="http://schemas.microsoft.com/office/drawing/2014/main" id="{E9C62F71-8115-457B-A276-FC14DA34FCB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a:extLst>
            <a:ext uri="{FF2B5EF4-FFF2-40B4-BE49-F238E27FC236}">
              <a16:creationId xmlns:a16="http://schemas.microsoft.com/office/drawing/2014/main" id="{F499D489-44EC-4779-AE58-273C53B17AF4}"/>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a:extLst>
            <a:ext uri="{FF2B5EF4-FFF2-40B4-BE49-F238E27FC236}">
              <a16:creationId xmlns:a16="http://schemas.microsoft.com/office/drawing/2014/main" id="{9BE3C1D7-A5F7-491B-8E0C-CBD8A6BECB74}"/>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a:extLst>
            <a:ext uri="{FF2B5EF4-FFF2-40B4-BE49-F238E27FC236}">
              <a16:creationId xmlns:a16="http://schemas.microsoft.com/office/drawing/2014/main" id="{A31F8089-70FD-420D-AF6C-1B31784D9176}"/>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a:extLst>
            <a:ext uri="{FF2B5EF4-FFF2-40B4-BE49-F238E27FC236}">
              <a16:creationId xmlns:a16="http://schemas.microsoft.com/office/drawing/2014/main" id="{694C34B8-671B-42B6-98F2-3FAF7BEAD16F}"/>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a:extLst>
            <a:ext uri="{FF2B5EF4-FFF2-40B4-BE49-F238E27FC236}">
              <a16:creationId xmlns:a16="http://schemas.microsoft.com/office/drawing/2014/main" id="{C2C050A4-53AD-496F-878D-D878A783C029}"/>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30" name="【一般廃棄物処理施設】&#10;有形固定資産減価償却率平均値テキスト">
          <a:extLst>
            <a:ext uri="{FF2B5EF4-FFF2-40B4-BE49-F238E27FC236}">
              <a16:creationId xmlns:a16="http://schemas.microsoft.com/office/drawing/2014/main" id="{03473CA4-32BF-4661-BF05-6F2C4BD6786D}"/>
            </a:ext>
          </a:extLst>
        </xdr:cNvPr>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a:extLst>
            <a:ext uri="{FF2B5EF4-FFF2-40B4-BE49-F238E27FC236}">
              <a16:creationId xmlns:a16="http://schemas.microsoft.com/office/drawing/2014/main" id="{9DE81FEA-B84D-4297-9B28-4DF6AE13103E}"/>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a:extLst>
            <a:ext uri="{FF2B5EF4-FFF2-40B4-BE49-F238E27FC236}">
              <a16:creationId xmlns:a16="http://schemas.microsoft.com/office/drawing/2014/main" id="{50DA3DD8-FFC0-4FA8-ABA1-812462AD5786}"/>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a:extLst>
            <a:ext uri="{FF2B5EF4-FFF2-40B4-BE49-F238E27FC236}">
              <a16:creationId xmlns:a16="http://schemas.microsoft.com/office/drawing/2014/main" id="{E4C3CC8B-38F4-42B3-BE81-E625C8C9C403}"/>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a:extLst>
            <a:ext uri="{FF2B5EF4-FFF2-40B4-BE49-F238E27FC236}">
              <a16:creationId xmlns:a16="http://schemas.microsoft.com/office/drawing/2014/main" id="{6EFB3A69-5AAC-423C-81B1-A223E2F43E52}"/>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a:extLst>
            <a:ext uri="{FF2B5EF4-FFF2-40B4-BE49-F238E27FC236}">
              <a16:creationId xmlns:a16="http://schemas.microsoft.com/office/drawing/2014/main" id="{CEF46FF6-DD48-4B49-BE0E-3298B45C3F21}"/>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3CF6B589-82B6-4860-9E9D-C1F16319133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D121C1FC-C0E8-4E4E-88C4-95B032ED017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6B013BB8-C110-4645-B5B6-34CCBF5C456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F3611623-4898-439E-BC7F-F7045144D6B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14A09F-9DCE-41AD-8DF2-70A5BEB4081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136434</xdr:rowOff>
    </xdr:from>
    <xdr:to>
      <xdr:col>85</xdr:col>
      <xdr:colOff>177800</xdr:colOff>
      <xdr:row>41</xdr:row>
      <xdr:rowOff>66584</xdr:rowOff>
    </xdr:to>
    <xdr:sp macro="" textlink="">
      <xdr:nvSpPr>
        <xdr:cNvPr id="541" name="楕円 540">
          <a:extLst>
            <a:ext uri="{FF2B5EF4-FFF2-40B4-BE49-F238E27FC236}">
              <a16:creationId xmlns:a16="http://schemas.microsoft.com/office/drawing/2014/main" id="{E8399243-80B3-476D-B8F3-4DEFCB222AC5}"/>
            </a:ext>
          </a:extLst>
        </xdr:cNvPr>
        <xdr:cNvSpPr/>
      </xdr:nvSpPr>
      <xdr:spPr>
        <a:xfrm>
          <a:off x="16268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114861</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CCEBE7F9-EC2D-4E70-B35C-B1188F764D22}"/>
            </a:ext>
          </a:extLst>
        </xdr:cNvPr>
        <xdr:cNvSpPr txBox="1"/>
      </xdr:nvSpPr>
      <xdr:spPr>
        <a:xfrm>
          <a:off x="16357600"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154396</xdr:rowOff>
    </xdr:from>
    <xdr:to>
      <xdr:col>81</xdr:col>
      <xdr:colOff>101600</xdr:colOff>
      <xdr:row>41</xdr:row>
      <xdr:rowOff>84546</xdr:rowOff>
    </xdr:to>
    <xdr:sp macro="" textlink="">
      <xdr:nvSpPr>
        <xdr:cNvPr id="543" name="楕円 542">
          <a:extLst>
            <a:ext uri="{FF2B5EF4-FFF2-40B4-BE49-F238E27FC236}">
              <a16:creationId xmlns:a16="http://schemas.microsoft.com/office/drawing/2014/main" id="{64E004D3-758D-45FE-BC27-53ECA4490D07}"/>
            </a:ext>
          </a:extLst>
        </xdr:cNvPr>
        <xdr:cNvSpPr/>
      </xdr:nvSpPr>
      <xdr:spPr>
        <a:xfrm>
          <a:off x="15430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15784</xdr:rowOff>
    </xdr:from>
    <xdr:to>
      <xdr:col>85</xdr:col>
      <xdr:colOff>127000</xdr:colOff>
      <xdr:row>41</xdr:row>
      <xdr:rowOff>33746</xdr:rowOff>
    </xdr:to>
    <xdr:cxnSp macro="">
      <xdr:nvCxnSpPr>
        <xdr:cNvPr id="544" name="直線コネクタ 543">
          <a:extLst>
            <a:ext uri="{FF2B5EF4-FFF2-40B4-BE49-F238E27FC236}">
              <a16:creationId xmlns:a16="http://schemas.microsoft.com/office/drawing/2014/main" id="{38A66E81-3904-4910-B5B6-28A5F5E5A122}"/>
            </a:ext>
          </a:extLst>
        </xdr:cNvPr>
        <xdr:cNvCxnSpPr/>
      </xdr:nvCxnSpPr>
      <xdr:spPr>
        <a:xfrm flipV="1">
          <a:off x="15481300" y="704523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146231</xdr:rowOff>
    </xdr:from>
    <xdr:to>
      <xdr:col>76</xdr:col>
      <xdr:colOff>165100</xdr:colOff>
      <xdr:row>41</xdr:row>
      <xdr:rowOff>76381</xdr:rowOff>
    </xdr:to>
    <xdr:sp macro="" textlink="">
      <xdr:nvSpPr>
        <xdr:cNvPr id="545" name="楕円 544">
          <a:extLst>
            <a:ext uri="{FF2B5EF4-FFF2-40B4-BE49-F238E27FC236}">
              <a16:creationId xmlns:a16="http://schemas.microsoft.com/office/drawing/2014/main" id="{AAA81218-4D0E-4740-B80D-2160085C0E0B}"/>
            </a:ext>
          </a:extLst>
        </xdr:cNvPr>
        <xdr:cNvSpPr/>
      </xdr:nvSpPr>
      <xdr:spPr>
        <a:xfrm>
          <a:off x="14541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25581</xdr:rowOff>
    </xdr:from>
    <xdr:to>
      <xdr:col>81</xdr:col>
      <xdr:colOff>50800</xdr:colOff>
      <xdr:row>41</xdr:row>
      <xdr:rowOff>33746</xdr:rowOff>
    </xdr:to>
    <xdr:cxnSp macro="">
      <xdr:nvCxnSpPr>
        <xdr:cNvPr id="546" name="直線コネクタ 545">
          <a:extLst>
            <a:ext uri="{FF2B5EF4-FFF2-40B4-BE49-F238E27FC236}">
              <a16:creationId xmlns:a16="http://schemas.microsoft.com/office/drawing/2014/main" id="{9D563E7A-9925-4C76-BBCD-62A411C6187E}"/>
            </a:ext>
          </a:extLst>
        </xdr:cNvPr>
        <xdr:cNvCxnSpPr/>
      </xdr:nvCxnSpPr>
      <xdr:spPr>
        <a:xfrm>
          <a:off x="14592300" y="705503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134801</xdr:rowOff>
    </xdr:from>
    <xdr:to>
      <xdr:col>72</xdr:col>
      <xdr:colOff>38100</xdr:colOff>
      <xdr:row>41</xdr:row>
      <xdr:rowOff>64951</xdr:rowOff>
    </xdr:to>
    <xdr:sp macro="" textlink="">
      <xdr:nvSpPr>
        <xdr:cNvPr id="547" name="楕円 546">
          <a:extLst>
            <a:ext uri="{FF2B5EF4-FFF2-40B4-BE49-F238E27FC236}">
              <a16:creationId xmlns:a16="http://schemas.microsoft.com/office/drawing/2014/main" id="{2FDCE86B-1A26-46E1-B9E0-C96156E6D970}"/>
            </a:ext>
          </a:extLst>
        </xdr:cNvPr>
        <xdr:cNvSpPr/>
      </xdr:nvSpPr>
      <xdr:spPr>
        <a:xfrm>
          <a:off x="13652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14151</xdr:rowOff>
    </xdr:from>
    <xdr:to>
      <xdr:col>76</xdr:col>
      <xdr:colOff>114300</xdr:colOff>
      <xdr:row>41</xdr:row>
      <xdr:rowOff>25581</xdr:rowOff>
    </xdr:to>
    <xdr:cxnSp macro="">
      <xdr:nvCxnSpPr>
        <xdr:cNvPr id="548" name="直線コネクタ 547">
          <a:extLst>
            <a:ext uri="{FF2B5EF4-FFF2-40B4-BE49-F238E27FC236}">
              <a16:creationId xmlns:a16="http://schemas.microsoft.com/office/drawing/2014/main" id="{1FA05278-2215-4E61-8E8F-DC2EBC0D2D58}"/>
            </a:ext>
          </a:extLst>
        </xdr:cNvPr>
        <xdr:cNvCxnSpPr/>
      </xdr:nvCxnSpPr>
      <xdr:spPr>
        <a:xfrm>
          <a:off x="13703300" y="70436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90715</xdr:rowOff>
    </xdr:from>
    <xdr:to>
      <xdr:col>67</xdr:col>
      <xdr:colOff>101600</xdr:colOff>
      <xdr:row>41</xdr:row>
      <xdr:rowOff>20865</xdr:rowOff>
    </xdr:to>
    <xdr:sp macro="" textlink="">
      <xdr:nvSpPr>
        <xdr:cNvPr id="549" name="楕円 548">
          <a:extLst>
            <a:ext uri="{FF2B5EF4-FFF2-40B4-BE49-F238E27FC236}">
              <a16:creationId xmlns:a16="http://schemas.microsoft.com/office/drawing/2014/main" id="{15A6EC01-4ACB-4E49-BC06-B3F14AF362FF}"/>
            </a:ext>
          </a:extLst>
        </xdr:cNvPr>
        <xdr:cNvSpPr/>
      </xdr:nvSpPr>
      <xdr:spPr>
        <a:xfrm>
          <a:off x="12763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141515</xdr:rowOff>
    </xdr:from>
    <xdr:to>
      <xdr:col>71</xdr:col>
      <xdr:colOff>177800</xdr:colOff>
      <xdr:row>41</xdr:row>
      <xdr:rowOff>14151</xdr:rowOff>
    </xdr:to>
    <xdr:cxnSp macro="">
      <xdr:nvCxnSpPr>
        <xdr:cNvPr id="550" name="直線コネクタ 549">
          <a:extLst>
            <a:ext uri="{FF2B5EF4-FFF2-40B4-BE49-F238E27FC236}">
              <a16:creationId xmlns:a16="http://schemas.microsoft.com/office/drawing/2014/main" id="{7035529A-82D9-457E-8E89-99E216C71718}"/>
            </a:ext>
          </a:extLst>
        </xdr:cNvPr>
        <xdr:cNvCxnSpPr/>
      </xdr:nvCxnSpPr>
      <xdr:spPr>
        <a:xfrm>
          <a:off x="12814300" y="69995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51" name="n_1aveValue【一般廃棄物処理施設】&#10;有形固定資産減価償却率">
          <a:extLst>
            <a:ext uri="{FF2B5EF4-FFF2-40B4-BE49-F238E27FC236}">
              <a16:creationId xmlns:a16="http://schemas.microsoft.com/office/drawing/2014/main" id="{9CF314E6-F517-44DF-9832-F202918FC0BE}"/>
            </a:ext>
          </a:extLst>
        </xdr:cNvPr>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52" name="n_2aveValue【一般廃棄物処理施設】&#10;有形固定資産減価償却率">
          <a:extLst>
            <a:ext uri="{FF2B5EF4-FFF2-40B4-BE49-F238E27FC236}">
              <a16:creationId xmlns:a16="http://schemas.microsoft.com/office/drawing/2014/main" id="{5B8A3810-61A1-443A-87F4-308EB99D8208}"/>
            </a:ext>
          </a:extLst>
        </xdr:cNvPr>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53" name="n_3aveValue【一般廃棄物処理施設】&#10;有形固定資産減価償却率">
          <a:extLst>
            <a:ext uri="{FF2B5EF4-FFF2-40B4-BE49-F238E27FC236}">
              <a16:creationId xmlns:a16="http://schemas.microsoft.com/office/drawing/2014/main" id="{6B332586-20DD-442B-994F-B9E6E7E49C07}"/>
            </a:ext>
          </a:extLst>
        </xdr:cNvPr>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54" name="n_4aveValue【一般廃棄物処理施設】&#10;有形固定資産減価償却率">
          <a:extLst>
            <a:ext uri="{FF2B5EF4-FFF2-40B4-BE49-F238E27FC236}">
              <a16:creationId xmlns:a16="http://schemas.microsoft.com/office/drawing/2014/main" id="{5076AA3A-6F14-49D3-BE49-5E267C12CA6E}"/>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75673</xdr:rowOff>
    </xdr:from>
    <xdr:ext cx="405111" cy="259045"/>
    <xdr:sp macro="" textlink="">
      <xdr:nvSpPr>
        <xdr:cNvPr id="555" name="n_1mainValue【一般廃棄物処理施設】&#10;有形固定資産減価償却率">
          <a:extLst>
            <a:ext uri="{FF2B5EF4-FFF2-40B4-BE49-F238E27FC236}">
              <a16:creationId xmlns:a16="http://schemas.microsoft.com/office/drawing/2014/main" id="{2A9E7D1F-C6DB-4073-B379-59BCBCB066BF}"/>
            </a:ext>
          </a:extLst>
        </xdr:cNvPr>
        <xdr:cNvSpPr txBox="1"/>
      </xdr:nvSpPr>
      <xdr:spPr>
        <a:xfrm>
          <a:off x="15266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67508</xdr:rowOff>
    </xdr:from>
    <xdr:ext cx="405111" cy="259045"/>
    <xdr:sp macro="" textlink="">
      <xdr:nvSpPr>
        <xdr:cNvPr id="556" name="n_2mainValue【一般廃棄物処理施設】&#10;有形固定資産減価償却率">
          <a:extLst>
            <a:ext uri="{FF2B5EF4-FFF2-40B4-BE49-F238E27FC236}">
              <a16:creationId xmlns:a16="http://schemas.microsoft.com/office/drawing/2014/main" id="{421B9B5E-BC87-400C-AA53-109BA2117AE7}"/>
            </a:ext>
          </a:extLst>
        </xdr:cNvPr>
        <xdr:cNvSpPr txBox="1"/>
      </xdr:nvSpPr>
      <xdr:spPr>
        <a:xfrm>
          <a:off x="14389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56078</xdr:rowOff>
    </xdr:from>
    <xdr:ext cx="405111" cy="259045"/>
    <xdr:sp macro="" textlink="">
      <xdr:nvSpPr>
        <xdr:cNvPr id="557" name="n_3mainValue【一般廃棄物処理施設】&#10;有形固定資産減価償却率">
          <a:extLst>
            <a:ext uri="{FF2B5EF4-FFF2-40B4-BE49-F238E27FC236}">
              <a16:creationId xmlns:a16="http://schemas.microsoft.com/office/drawing/2014/main" id="{CDFFA662-8AF0-4EC6-AFF8-5FAED69D2BAC}"/>
            </a:ext>
          </a:extLst>
        </xdr:cNvPr>
        <xdr:cNvSpPr txBox="1"/>
      </xdr:nvSpPr>
      <xdr:spPr>
        <a:xfrm>
          <a:off x="13500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11992</xdr:rowOff>
    </xdr:from>
    <xdr:ext cx="405111" cy="259045"/>
    <xdr:sp macro="" textlink="">
      <xdr:nvSpPr>
        <xdr:cNvPr id="558" name="n_4mainValue【一般廃棄物処理施設】&#10;有形固定資産減価償却率">
          <a:extLst>
            <a:ext uri="{FF2B5EF4-FFF2-40B4-BE49-F238E27FC236}">
              <a16:creationId xmlns:a16="http://schemas.microsoft.com/office/drawing/2014/main" id="{3B046052-8CC6-461D-A2B7-24973265E850}"/>
            </a:ext>
          </a:extLst>
        </xdr:cNvPr>
        <xdr:cNvSpPr txBox="1"/>
      </xdr:nvSpPr>
      <xdr:spPr>
        <a:xfrm>
          <a:off x="12611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a:extLst>
            <a:ext uri="{FF2B5EF4-FFF2-40B4-BE49-F238E27FC236}">
              <a16:creationId xmlns:a16="http://schemas.microsoft.com/office/drawing/2014/main" id="{76726070-9E40-4EF8-BF72-2DACF83BC30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a:extLst>
            <a:ext uri="{FF2B5EF4-FFF2-40B4-BE49-F238E27FC236}">
              <a16:creationId xmlns:a16="http://schemas.microsoft.com/office/drawing/2014/main" id="{111477B1-1541-4F05-A5DE-7F96CE59EB6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a:extLst>
            <a:ext uri="{FF2B5EF4-FFF2-40B4-BE49-F238E27FC236}">
              <a16:creationId xmlns:a16="http://schemas.microsoft.com/office/drawing/2014/main" id="{21A47ED5-B043-415F-9A48-11291DE2AB1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a:extLst>
            <a:ext uri="{FF2B5EF4-FFF2-40B4-BE49-F238E27FC236}">
              <a16:creationId xmlns:a16="http://schemas.microsoft.com/office/drawing/2014/main" id="{926D9400-9692-46BC-8DD9-A1B5F7547A4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a:extLst>
            <a:ext uri="{FF2B5EF4-FFF2-40B4-BE49-F238E27FC236}">
              <a16:creationId xmlns:a16="http://schemas.microsoft.com/office/drawing/2014/main" id="{5A928241-A44F-4E1E-B461-9DE81BDEE72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a:extLst>
            <a:ext uri="{FF2B5EF4-FFF2-40B4-BE49-F238E27FC236}">
              <a16:creationId xmlns:a16="http://schemas.microsoft.com/office/drawing/2014/main" id="{EC15250A-F34E-4091-ACC2-7F78727A5CB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a:extLst>
            <a:ext uri="{FF2B5EF4-FFF2-40B4-BE49-F238E27FC236}">
              <a16:creationId xmlns:a16="http://schemas.microsoft.com/office/drawing/2014/main" id="{5B4DD22B-2C10-4CAA-8E63-A5483BAF21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a:extLst>
            <a:ext uri="{FF2B5EF4-FFF2-40B4-BE49-F238E27FC236}">
              <a16:creationId xmlns:a16="http://schemas.microsoft.com/office/drawing/2014/main" id="{2BCA14E3-4AF6-47A1-B68A-6BAAD57C43C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a:extLst>
            <a:ext uri="{FF2B5EF4-FFF2-40B4-BE49-F238E27FC236}">
              <a16:creationId xmlns:a16="http://schemas.microsoft.com/office/drawing/2014/main" id="{EC22E1D1-B005-404A-8676-5980A0D614E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a:extLst>
            <a:ext uri="{FF2B5EF4-FFF2-40B4-BE49-F238E27FC236}">
              <a16:creationId xmlns:a16="http://schemas.microsoft.com/office/drawing/2014/main" id="{10AACBA9-D4A4-453B-BAFC-3E47DB49394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a:extLst>
            <a:ext uri="{FF2B5EF4-FFF2-40B4-BE49-F238E27FC236}">
              <a16:creationId xmlns:a16="http://schemas.microsoft.com/office/drawing/2014/main" id="{6A889798-438C-48FD-A5F5-608A5DC3206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a:extLst>
            <a:ext uri="{FF2B5EF4-FFF2-40B4-BE49-F238E27FC236}">
              <a16:creationId xmlns:a16="http://schemas.microsoft.com/office/drawing/2014/main" id="{A11107B8-4485-4835-9381-E01F54FF9EC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a:extLst>
            <a:ext uri="{FF2B5EF4-FFF2-40B4-BE49-F238E27FC236}">
              <a16:creationId xmlns:a16="http://schemas.microsoft.com/office/drawing/2014/main" id="{2509320A-A8D3-469F-BBC6-C8A57F3552C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a:extLst>
            <a:ext uri="{FF2B5EF4-FFF2-40B4-BE49-F238E27FC236}">
              <a16:creationId xmlns:a16="http://schemas.microsoft.com/office/drawing/2014/main" id="{1D0EDA87-0811-43E1-9425-09980C44A81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a:extLst>
            <a:ext uri="{FF2B5EF4-FFF2-40B4-BE49-F238E27FC236}">
              <a16:creationId xmlns:a16="http://schemas.microsoft.com/office/drawing/2014/main" id="{E3ECC30F-979A-4B7C-943B-2D61AFAC409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a:extLst>
            <a:ext uri="{FF2B5EF4-FFF2-40B4-BE49-F238E27FC236}">
              <a16:creationId xmlns:a16="http://schemas.microsoft.com/office/drawing/2014/main" id="{7833BC2D-F58F-4137-A3C3-715B36A00F7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a:extLst>
            <a:ext uri="{FF2B5EF4-FFF2-40B4-BE49-F238E27FC236}">
              <a16:creationId xmlns:a16="http://schemas.microsoft.com/office/drawing/2014/main" id="{9D066804-BFE6-4F3A-9B7C-7614D78A1C7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a:extLst>
            <a:ext uri="{FF2B5EF4-FFF2-40B4-BE49-F238E27FC236}">
              <a16:creationId xmlns:a16="http://schemas.microsoft.com/office/drawing/2014/main" id="{A98192DA-150D-4D87-8879-9477A077FD03}"/>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a:extLst>
            <a:ext uri="{FF2B5EF4-FFF2-40B4-BE49-F238E27FC236}">
              <a16:creationId xmlns:a16="http://schemas.microsoft.com/office/drawing/2014/main" id="{98520D67-630D-40F1-A4D2-E1A6B6B7C36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a:extLst>
            <a:ext uri="{FF2B5EF4-FFF2-40B4-BE49-F238E27FC236}">
              <a16:creationId xmlns:a16="http://schemas.microsoft.com/office/drawing/2014/main" id="{970BCA4C-2ABC-4AE0-8D2F-67A16F648A1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a:extLst>
            <a:ext uri="{FF2B5EF4-FFF2-40B4-BE49-F238E27FC236}">
              <a16:creationId xmlns:a16="http://schemas.microsoft.com/office/drawing/2014/main" id="{F45916F6-E3B1-446C-9705-79793321BE0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a:extLst>
            <a:ext uri="{FF2B5EF4-FFF2-40B4-BE49-F238E27FC236}">
              <a16:creationId xmlns:a16="http://schemas.microsoft.com/office/drawing/2014/main" id="{F393301C-B030-415E-B612-D8ECD554441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a:extLst>
            <a:ext uri="{FF2B5EF4-FFF2-40B4-BE49-F238E27FC236}">
              <a16:creationId xmlns:a16="http://schemas.microsoft.com/office/drawing/2014/main" id="{1B6B2CD8-3E32-4F90-AD70-8E29B973AC4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a:extLst>
            <a:ext uri="{FF2B5EF4-FFF2-40B4-BE49-F238E27FC236}">
              <a16:creationId xmlns:a16="http://schemas.microsoft.com/office/drawing/2014/main" id="{550D3F30-DA0B-468E-9115-0D699FD94780}"/>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a:extLst>
            <a:ext uri="{FF2B5EF4-FFF2-40B4-BE49-F238E27FC236}">
              <a16:creationId xmlns:a16="http://schemas.microsoft.com/office/drawing/2014/main" id="{32A2F810-3057-4FDB-8BB7-B4C09409BD9C}"/>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a:extLst>
            <a:ext uri="{FF2B5EF4-FFF2-40B4-BE49-F238E27FC236}">
              <a16:creationId xmlns:a16="http://schemas.microsoft.com/office/drawing/2014/main" id="{9D085776-EBE2-4ECE-9ABB-6E71A2FD648D}"/>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a:extLst>
            <a:ext uri="{FF2B5EF4-FFF2-40B4-BE49-F238E27FC236}">
              <a16:creationId xmlns:a16="http://schemas.microsoft.com/office/drawing/2014/main" id="{11B04F27-578C-4948-B355-908F1943063F}"/>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a:extLst>
            <a:ext uri="{FF2B5EF4-FFF2-40B4-BE49-F238E27FC236}">
              <a16:creationId xmlns:a16="http://schemas.microsoft.com/office/drawing/2014/main" id="{8178B59E-DFE5-419F-8C90-129B8C2BC74D}"/>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a:extLst>
            <a:ext uri="{FF2B5EF4-FFF2-40B4-BE49-F238E27FC236}">
              <a16:creationId xmlns:a16="http://schemas.microsoft.com/office/drawing/2014/main" id="{09A33155-4AD4-4B32-8634-9CDE940A12EA}"/>
            </a:ext>
          </a:extLst>
        </xdr:cNvPr>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a:extLst>
            <a:ext uri="{FF2B5EF4-FFF2-40B4-BE49-F238E27FC236}">
              <a16:creationId xmlns:a16="http://schemas.microsoft.com/office/drawing/2014/main" id="{E6EA27F6-1947-4C68-94C7-EE3A1CC633FA}"/>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a:extLst>
            <a:ext uri="{FF2B5EF4-FFF2-40B4-BE49-F238E27FC236}">
              <a16:creationId xmlns:a16="http://schemas.microsoft.com/office/drawing/2014/main" id="{2E587D65-EE57-4666-93D3-9AA4B4E294CE}"/>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a:extLst>
            <a:ext uri="{FF2B5EF4-FFF2-40B4-BE49-F238E27FC236}">
              <a16:creationId xmlns:a16="http://schemas.microsoft.com/office/drawing/2014/main" id="{695CDEC5-1C55-45C8-99CD-D0CFDB768D8C}"/>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a:extLst>
            <a:ext uri="{FF2B5EF4-FFF2-40B4-BE49-F238E27FC236}">
              <a16:creationId xmlns:a16="http://schemas.microsoft.com/office/drawing/2014/main" id="{3FC06BA3-A4D2-47DB-A769-E79ADF34FCD6}"/>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a:extLst>
            <a:ext uri="{FF2B5EF4-FFF2-40B4-BE49-F238E27FC236}">
              <a16:creationId xmlns:a16="http://schemas.microsoft.com/office/drawing/2014/main" id="{A79C88C7-C90E-4BD9-AF16-E94732636880}"/>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1E672295-E811-4994-95D8-C291CB6D79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6C7F18CE-A1DA-4BA2-AB5F-EEAF8469E3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7B66E07A-99FC-40EA-9559-867478A5147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D7296CB5-76C1-48BE-AD27-8E5173BB20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E7987102-948A-49D3-8024-E9804F0B34C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168845</xdr:rowOff>
    </xdr:from>
    <xdr:to>
      <xdr:col>116</xdr:col>
      <xdr:colOff>114300</xdr:colOff>
      <xdr:row>41</xdr:row>
      <xdr:rowOff>98995</xdr:rowOff>
    </xdr:to>
    <xdr:sp macro="" textlink="">
      <xdr:nvSpPr>
        <xdr:cNvPr id="598" name="楕円 597">
          <a:extLst>
            <a:ext uri="{FF2B5EF4-FFF2-40B4-BE49-F238E27FC236}">
              <a16:creationId xmlns:a16="http://schemas.microsoft.com/office/drawing/2014/main" id="{8A1CB2E0-48EA-4E10-A269-5F33D473245E}"/>
            </a:ext>
          </a:extLst>
        </xdr:cNvPr>
        <xdr:cNvSpPr/>
      </xdr:nvSpPr>
      <xdr:spPr>
        <a:xfrm>
          <a:off x="22110700" y="70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147272</xdr:rowOff>
    </xdr:from>
    <xdr:ext cx="534377" cy="259045"/>
    <xdr:sp macro="" textlink="">
      <xdr:nvSpPr>
        <xdr:cNvPr id="599" name="【一般廃棄物処理施設】&#10;一人当たり有形固定資産（償却資産）額該当値テキスト">
          <a:extLst>
            <a:ext uri="{FF2B5EF4-FFF2-40B4-BE49-F238E27FC236}">
              <a16:creationId xmlns:a16="http://schemas.microsoft.com/office/drawing/2014/main" id="{A915740D-4BE9-4B6F-9957-A332F36661D3}"/>
            </a:ext>
          </a:extLst>
        </xdr:cNvPr>
        <xdr:cNvSpPr txBox="1"/>
      </xdr:nvSpPr>
      <xdr:spPr>
        <a:xfrm>
          <a:off x="22199600" y="700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3977</xdr:rowOff>
    </xdr:from>
    <xdr:to>
      <xdr:col>112</xdr:col>
      <xdr:colOff>38100</xdr:colOff>
      <xdr:row>41</xdr:row>
      <xdr:rowOff>105577</xdr:rowOff>
    </xdr:to>
    <xdr:sp macro="" textlink="">
      <xdr:nvSpPr>
        <xdr:cNvPr id="600" name="楕円 599">
          <a:extLst>
            <a:ext uri="{FF2B5EF4-FFF2-40B4-BE49-F238E27FC236}">
              <a16:creationId xmlns:a16="http://schemas.microsoft.com/office/drawing/2014/main" id="{370D3739-6757-4532-9FE4-D6F2F8169A87}"/>
            </a:ext>
          </a:extLst>
        </xdr:cNvPr>
        <xdr:cNvSpPr/>
      </xdr:nvSpPr>
      <xdr:spPr>
        <a:xfrm>
          <a:off x="21272500" y="70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48195</xdr:rowOff>
    </xdr:from>
    <xdr:to>
      <xdr:col>116</xdr:col>
      <xdr:colOff>63500</xdr:colOff>
      <xdr:row>41</xdr:row>
      <xdr:rowOff>54777</xdr:rowOff>
    </xdr:to>
    <xdr:cxnSp macro="">
      <xdr:nvCxnSpPr>
        <xdr:cNvPr id="601" name="直線コネクタ 600">
          <a:extLst>
            <a:ext uri="{FF2B5EF4-FFF2-40B4-BE49-F238E27FC236}">
              <a16:creationId xmlns:a16="http://schemas.microsoft.com/office/drawing/2014/main" id="{54DB7A50-7DDA-47A8-BFBC-48C500A579CF}"/>
            </a:ext>
          </a:extLst>
        </xdr:cNvPr>
        <xdr:cNvCxnSpPr/>
      </xdr:nvCxnSpPr>
      <xdr:spPr>
        <a:xfrm flipV="1">
          <a:off x="21323300" y="7077645"/>
          <a:ext cx="8382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6337</xdr:rowOff>
    </xdr:from>
    <xdr:to>
      <xdr:col>107</xdr:col>
      <xdr:colOff>101600</xdr:colOff>
      <xdr:row>41</xdr:row>
      <xdr:rowOff>107937</xdr:rowOff>
    </xdr:to>
    <xdr:sp macro="" textlink="">
      <xdr:nvSpPr>
        <xdr:cNvPr id="602" name="楕円 601">
          <a:extLst>
            <a:ext uri="{FF2B5EF4-FFF2-40B4-BE49-F238E27FC236}">
              <a16:creationId xmlns:a16="http://schemas.microsoft.com/office/drawing/2014/main" id="{D6759668-46B6-44A9-9144-30F9C33F8D83}"/>
            </a:ext>
          </a:extLst>
        </xdr:cNvPr>
        <xdr:cNvSpPr/>
      </xdr:nvSpPr>
      <xdr:spPr>
        <a:xfrm>
          <a:off x="20383500" y="703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54777</xdr:rowOff>
    </xdr:from>
    <xdr:to>
      <xdr:col>111</xdr:col>
      <xdr:colOff>177800</xdr:colOff>
      <xdr:row>41</xdr:row>
      <xdr:rowOff>57137</xdr:rowOff>
    </xdr:to>
    <xdr:cxnSp macro="">
      <xdr:nvCxnSpPr>
        <xdr:cNvPr id="603" name="直線コネクタ 602">
          <a:extLst>
            <a:ext uri="{FF2B5EF4-FFF2-40B4-BE49-F238E27FC236}">
              <a16:creationId xmlns:a16="http://schemas.microsoft.com/office/drawing/2014/main" id="{264F793B-4784-4DC9-9082-C0FFA5470F8C}"/>
            </a:ext>
          </a:extLst>
        </xdr:cNvPr>
        <xdr:cNvCxnSpPr/>
      </xdr:nvCxnSpPr>
      <xdr:spPr>
        <a:xfrm flipV="1">
          <a:off x="20434300" y="7084227"/>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9684</xdr:rowOff>
    </xdr:from>
    <xdr:to>
      <xdr:col>102</xdr:col>
      <xdr:colOff>165100</xdr:colOff>
      <xdr:row>41</xdr:row>
      <xdr:rowOff>111284</xdr:rowOff>
    </xdr:to>
    <xdr:sp macro="" textlink="">
      <xdr:nvSpPr>
        <xdr:cNvPr id="604" name="楕円 603">
          <a:extLst>
            <a:ext uri="{FF2B5EF4-FFF2-40B4-BE49-F238E27FC236}">
              <a16:creationId xmlns:a16="http://schemas.microsoft.com/office/drawing/2014/main" id="{D233E955-7654-4B85-9B83-94C69214D1E6}"/>
            </a:ext>
          </a:extLst>
        </xdr:cNvPr>
        <xdr:cNvSpPr/>
      </xdr:nvSpPr>
      <xdr:spPr>
        <a:xfrm>
          <a:off x="19494500" y="70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57137</xdr:rowOff>
    </xdr:from>
    <xdr:to>
      <xdr:col>107</xdr:col>
      <xdr:colOff>50800</xdr:colOff>
      <xdr:row>41</xdr:row>
      <xdr:rowOff>60484</xdr:rowOff>
    </xdr:to>
    <xdr:cxnSp macro="">
      <xdr:nvCxnSpPr>
        <xdr:cNvPr id="605" name="直線コネクタ 604">
          <a:extLst>
            <a:ext uri="{FF2B5EF4-FFF2-40B4-BE49-F238E27FC236}">
              <a16:creationId xmlns:a16="http://schemas.microsoft.com/office/drawing/2014/main" id="{632B6A65-CEB1-4EFD-8DB0-E70DD7A98B88}"/>
            </a:ext>
          </a:extLst>
        </xdr:cNvPr>
        <xdr:cNvCxnSpPr/>
      </xdr:nvCxnSpPr>
      <xdr:spPr>
        <a:xfrm flipV="1">
          <a:off x="19545300" y="7086587"/>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11396</xdr:rowOff>
    </xdr:from>
    <xdr:to>
      <xdr:col>98</xdr:col>
      <xdr:colOff>38100</xdr:colOff>
      <xdr:row>41</xdr:row>
      <xdr:rowOff>112996</xdr:rowOff>
    </xdr:to>
    <xdr:sp macro="" textlink="">
      <xdr:nvSpPr>
        <xdr:cNvPr id="606" name="楕円 605">
          <a:extLst>
            <a:ext uri="{FF2B5EF4-FFF2-40B4-BE49-F238E27FC236}">
              <a16:creationId xmlns:a16="http://schemas.microsoft.com/office/drawing/2014/main" id="{D953A3BB-A303-4795-BAA3-9BBD46699C2A}"/>
            </a:ext>
          </a:extLst>
        </xdr:cNvPr>
        <xdr:cNvSpPr/>
      </xdr:nvSpPr>
      <xdr:spPr>
        <a:xfrm>
          <a:off x="18605500" y="7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60484</xdr:rowOff>
    </xdr:from>
    <xdr:to>
      <xdr:col>102</xdr:col>
      <xdr:colOff>114300</xdr:colOff>
      <xdr:row>41</xdr:row>
      <xdr:rowOff>62196</xdr:rowOff>
    </xdr:to>
    <xdr:cxnSp macro="">
      <xdr:nvCxnSpPr>
        <xdr:cNvPr id="607" name="直線コネクタ 606">
          <a:extLst>
            <a:ext uri="{FF2B5EF4-FFF2-40B4-BE49-F238E27FC236}">
              <a16:creationId xmlns:a16="http://schemas.microsoft.com/office/drawing/2014/main" id="{B4F6E513-A835-486A-A2B7-FE6834999E38}"/>
            </a:ext>
          </a:extLst>
        </xdr:cNvPr>
        <xdr:cNvCxnSpPr/>
      </xdr:nvCxnSpPr>
      <xdr:spPr>
        <a:xfrm flipV="1">
          <a:off x="18656300" y="7089934"/>
          <a:ext cx="8890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a:extLst>
            <a:ext uri="{FF2B5EF4-FFF2-40B4-BE49-F238E27FC236}">
              <a16:creationId xmlns:a16="http://schemas.microsoft.com/office/drawing/2014/main" id="{69E288C5-B0BF-4B52-A2B4-381EE2267AA6}"/>
            </a:ext>
          </a:extLst>
        </xdr:cNvPr>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a:extLst>
            <a:ext uri="{FF2B5EF4-FFF2-40B4-BE49-F238E27FC236}">
              <a16:creationId xmlns:a16="http://schemas.microsoft.com/office/drawing/2014/main" id="{5F50E29C-5418-4034-AD67-EE5A57062815}"/>
            </a:ext>
          </a:extLst>
        </xdr:cNvPr>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a:extLst>
            <a:ext uri="{FF2B5EF4-FFF2-40B4-BE49-F238E27FC236}">
              <a16:creationId xmlns:a16="http://schemas.microsoft.com/office/drawing/2014/main" id="{57A7D0E8-C1E4-4C34-BD7E-D3DA5CDB68EF}"/>
            </a:ext>
          </a:extLst>
        </xdr:cNvPr>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11" name="n_4aveValue【一般廃棄物処理施設】&#10;一人当たり有形固定資産（償却資産）額">
          <a:extLst>
            <a:ext uri="{FF2B5EF4-FFF2-40B4-BE49-F238E27FC236}">
              <a16:creationId xmlns:a16="http://schemas.microsoft.com/office/drawing/2014/main" id="{CD491E59-E85B-471B-8B3E-E382AF2CF730}"/>
            </a:ext>
          </a:extLst>
        </xdr:cNvPr>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96704</xdr:rowOff>
    </xdr:from>
    <xdr:ext cx="534377" cy="259045"/>
    <xdr:sp macro="" textlink="">
      <xdr:nvSpPr>
        <xdr:cNvPr id="612" name="n_1mainValue【一般廃棄物処理施設】&#10;一人当たり有形固定資産（償却資産）額">
          <a:extLst>
            <a:ext uri="{FF2B5EF4-FFF2-40B4-BE49-F238E27FC236}">
              <a16:creationId xmlns:a16="http://schemas.microsoft.com/office/drawing/2014/main" id="{965BBFB5-4FD4-4339-896A-7A3DAD5F5C4F}"/>
            </a:ext>
          </a:extLst>
        </xdr:cNvPr>
        <xdr:cNvSpPr txBox="1"/>
      </xdr:nvSpPr>
      <xdr:spPr>
        <a:xfrm>
          <a:off x="21043411" y="712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99064</xdr:rowOff>
    </xdr:from>
    <xdr:ext cx="534377" cy="259045"/>
    <xdr:sp macro="" textlink="">
      <xdr:nvSpPr>
        <xdr:cNvPr id="613" name="n_2mainValue【一般廃棄物処理施設】&#10;一人当たり有形固定資産（償却資産）額">
          <a:extLst>
            <a:ext uri="{FF2B5EF4-FFF2-40B4-BE49-F238E27FC236}">
              <a16:creationId xmlns:a16="http://schemas.microsoft.com/office/drawing/2014/main" id="{B4651E26-CCEC-4415-8A01-4CE37551A6B8}"/>
            </a:ext>
          </a:extLst>
        </xdr:cNvPr>
        <xdr:cNvSpPr txBox="1"/>
      </xdr:nvSpPr>
      <xdr:spPr>
        <a:xfrm>
          <a:off x="20167111" y="712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102411</xdr:rowOff>
    </xdr:from>
    <xdr:ext cx="534377" cy="259045"/>
    <xdr:sp macro="" textlink="">
      <xdr:nvSpPr>
        <xdr:cNvPr id="614" name="n_3mainValue【一般廃棄物処理施設】&#10;一人当たり有形固定資産（償却資産）額">
          <a:extLst>
            <a:ext uri="{FF2B5EF4-FFF2-40B4-BE49-F238E27FC236}">
              <a16:creationId xmlns:a16="http://schemas.microsoft.com/office/drawing/2014/main" id="{7699DE01-3304-42AE-8409-E56B0A9E009B}"/>
            </a:ext>
          </a:extLst>
        </xdr:cNvPr>
        <xdr:cNvSpPr txBox="1"/>
      </xdr:nvSpPr>
      <xdr:spPr>
        <a:xfrm>
          <a:off x="19278111" y="713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104123</xdr:rowOff>
    </xdr:from>
    <xdr:ext cx="534377" cy="259045"/>
    <xdr:sp macro="" textlink="">
      <xdr:nvSpPr>
        <xdr:cNvPr id="615" name="n_4mainValue【一般廃棄物処理施設】&#10;一人当たり有形固定資産（償却資産）額">
          <a:extLst>
            <a:ext uri="{FF2B5EF4-FFF2-40B4-BE49-F238E27FC236}">
              <a16:creationId xmlns:a16="http://schemas.microsoft.com/office/drawing/2014/main" id="{CE6FF9D2-28BE-41E1-AD7E-FB9178409BCC}"/>
            </a:ext>
          </a:extLst>
        </xdr:cNvPr>
        <xdr:cNvSpPr txBox="1"/>
      </xdr:nvSpPr>
      <xdr:spPr>
        <a:xfrm>
          <a:off x="18389111" y="71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a:extLst>
            <a:ext uri="{FF2B5EF4-FFF2-40B4-BE49-F238E27FC236}">
              <a16:creationId xmlns:a16="http://schemas.microsoft.com/office/drawing/2014/main" id="{F0A94DC9-664A-403A-8867-5453A3AAA0C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a:extLst>
            <a:ext uri="{FF2B5EF4-FFF2-40B4-BE49-F238E27FC236}">
              <a16:creationId xmlns:a16="http://schemas.microsoft.com/office/drawing/2014/main" id="{2C8BC370-8089-4707-A821-C28A77F3114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a:extLst>
            <a:ext uri="{FF2B5EF4-FFF2-40B4-BE49-F238E27FC236}">
              <a16:creationId xmlns:a16="http://schemas.microsoft.com/office/drawing/2014/main" id="{3277AEB9-834A-4EAA-AEAC-91A298C4C9C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a:extLst>
            <a:ext uri="{FF2B5EF4-FFF2-40B4-BE49-F238E27FC236}">
              <a16:creationId xmlns:a16="http://schemas.microsoft.com/office/drawing/2014/main" id="{0B4AD03C-D73C-4CC3-9913-EED175171F5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a:extLst>
            <a:ext uri="{FF2B5EF4-FFF2-40B4-BE49-F238E27FC236}">
              <a16:creationId xmlns:a16="http://schemas.microsoft.com/office/drawing/2014/main" id="{5ABE5439-ED90-4CD2-96F8-B50FF5D546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a:extLst>
            <a:ext uri="{FF2B5EF4-FFF2-40B4-BE49-F238E27FC236}">
              <a16:creationId xmlns:a16="http://schemas.microsoft.com/office/drawing/2014/main" id="{327A7B9B-05D1-4EFA-9655-2A8571992C6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a:extLst>
            <a:ext uri="{FF2B5EF4-FFF2-40B4-BE49-F238E27FC236}">
              <a16:creationId xmlns:a16="http://schemas.microsoft.com/office/drawing/2014/main" id="{AE7EAD88-A07D-4054-9DA1-BCE65185F2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a:extLst>
            <a:ext uri="{FF2B5EF4-FFF2-40B4-BE49-F238E27FC236}">
              <a16:creationId xmlns:a16="http://schemas.microsoft.com/office/drawing/2014/main" id="{916B9EFB-7462-4DD7-80E2-00C6A981A3F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a:extLst>
            <a:ext uri="{FF2B5EF4-FFF2-40B4-BE49-F238E27FC236}">
              <a16:creationId xmlns:a16="http://schemas.microsoft.com/office/drawing/2014/main" id="{50A740F7-DFD7-4041-BBBB-C77299C45BE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a:extLst>
            <a:ext uri="{FF2B5EF4-FFF2-40B4-BE49-F238E27FC236}">
              <a16:creationId xmlns:a16="http://schemas.microsoft.com/office/drawing/2014/main" id="{CF90E157-0551-4792-933D-D6F099CEA53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a:extLst>
            <a:ext uri="{FF2B5EF4-FFF2-40B4-BE49-F238E27FC236}">
              <a16:creationId xmlns:a16="http://schemas.microsoft.com/office/drawing/2014/main" id="{006E0819-1B89-4181-886D-9C4261B1571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a:extLst>
            <a:ext uri="{FF2B5EF4-FFF2-40B4-BE49-F238E27FC236}">
              <a16:creationId xmlns:a16="http://schemas.microsoft.com/office/drawing/2014/main" id="{578EEBC1-64FE-412C-BDF1-C3AF40DFBCF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a:extLst>
            <a:ext uri="{FF2B5EF4-FFF2-40B4-BE49-F238E27FC236}">
              <a16:creationId xmlns:a16="http://schemas.microsoft.com/office/drawing/2014/main" id="{DBE61877-159B-411A-920A-D7E236F64E9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a:extLst>
            <a:ext uri="{FF2B5EF4-FFF2-40B4-BE49-F238E27FC236}">
              <a16:creationId xmlns:a16="http://schemas.microsoft.com/office/drawing/2014/main" id="{87AF7BC2-E3B1-4A53-B016-DDF03039406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a:extLst>
            <a:ext uri="{FF2B5EF4-FFF2-40B4-BE49-F238E27FC236}">
              <a16:creationId xmlns:a16="http://schemas.microsoft.com/office/drawing/2014/main" id="{4D1EA017-17F5-4E82-A28D-77F9DE99831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a:extLst>
            <a:ext uri="{FF2B5EF4-FFF2-40B4-BE49-F238E27FC236}">
              <a16:creationId xmlns:a16="http://schemas.microsoft.com/office/drawing/2014/main" id="{257A7B38-AFBF-40A1-9A21-46F1C429958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a:extLst>
            <a:ext uri="{FF2B5EF4-FFF2-40B4-BE49-F238E27FC236}">
              <a16:creationId xmlns:a16="http://schemas.microsoft.com/office/drawing/2014/main" id="{A1524A6C-4266-4304-959A-69B55BFB365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a:extLst>
            <a:ext uri="{FF2B5EF4-FFF2-40B4-BE49-F238E27FC236}">
              <a16:creationId xmlns:a16="http://schemas.microsoft.com/office/drawing/2014/main" id="{87226027-DCEF-4A9D-8B57-374C0317D1F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a:extLst>
            <a:ext uri="{FF2B5EF4-FFF2-40B4-BE49-F238E27FC236}">
              <a16:creationId xmlns:a16="http://schemas.microsoft.com/office/drawing/2014/main" id="{1D650C62-1C14-423A-AFE7-D064B397B20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a:extLst>
            <a:ext uri="{FF2B5EF4-FFF2-40B4-BE49-F238E27FC236}">
              <a16:creationId xmlns:a16="http://schemas.microsoft.com/office/drawing/2014/main" id="{2C106627-13D1-43B7-A3B0-DF4023765F6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a:extLst>
            <a:ext uri="{FF2B5EF4-FFF2-40B4-BE49-F238E27FC236}">
              <a16:creationId xmlns:a16="http://schemas.microsoft.com/office/drawing/2014/main" id="{91B809B2-4551-49C4-9FB7-56085F30567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a:extLst>
            <a:ext uri="{FF2B5EF4-FFF2-40B4-BE49-F238E27FC236}">
              <a16:creationId xmlns:a16="http://schemas.microsoft.com/office/drawing/2014/main" id="{0375A2D0-74E6-4CED-B90D-33A49DD4DEC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a:extLst>
            <a:ext uri="{FF2B5EF4-FFF2-40B4-BE49-F238E27FC236}">
              <a16:creationId xmlns:a16="http://schemas.microsoft.com/office/drawing/2014/main" id="{5DFC5614-5284-4EAF-B8C6-7E2EFE53154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a:extLst>
            <a:ext uri="{FF2B5EF4-FFF2-40B4-BE49-F238E27FC236}">
              <a16:creationId xmlns:a16="http://schemas.microsoft.com/office/drawing/2014/main" id="{7603A8C9-68EA-4F2A-8304-39FFA2C4BD9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a:extLst>
            <a:ext uri="{FF2B5EF4-FFF2-40B4-BE49-F238E27FC236}">
              <a16:creationId xmlns:a16="http://schemas.microsoft.com/office/drawing/2014/main" id="{658DCFB3-15B6-4EC2-B9A9-BF1C246DCAB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a:extLst>
            <a:ext uri="{FF2B5EF4-FFF2-40B4-BE49-F238E27FC236}">
              <a16:creationId xmlns:a16="http://schemas.microsoft.com/office/drawing/2014/main" id="{08E8DD94-CBE6-441D-B99F-7C06FD61A0CE}"/>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a:extLst>
            <a:ext uri="{FF2B5EF4-FFF2-40B4-BE49-F238E27FC236}">
              <a16:creationId xmlns:a16="http://schemas.microsoft.com/office/drawing/2014/main" id="{53720B79-1772-4C1D-9DFF-66DB82E5A20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a:extLst>
            <a:ext uri="{FF2B5EF4-FFF2-40B4-BE49-F238E27FC236}">
              <a16:creationId xmlns:a16="http://schemas.microsoft.com/office/drawing/2014/main" id="{198F2C0B-CBED-4D45-93D9-410738A1C38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a:extLst>
            <a:ext uri="{FF2B5EF4-FFF2-40B4-BE49-F238E27FC236}">
              <a16:creationId xmlns:a16="http://schemas.microsoft.com/office/drawing/2014/main" id="{E6FABEB4-054D-4975-84F5-D1CDE158F0B8}"/>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a:extLst>
            <a:ext uri="{FF2B5EF4-FFF2-40B4-BE49-F238E27FC236}">
              <a16:creationId xmlns:a16="http://schemas.microsoft.com/office/drawing/2014/main" id="{215F5842-B893-4B4C-AEB0-8E790914735F}"/>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6" name="【保健センター・保健所】&#10;有形固定資産減価償却率平均値テキスト">
          <a:extLst>
            <a:ext uri="{FF2B5EF4-FFF2-40B4-BE49-F238E27FC236}">
              <a16:creationId xmlns:a16="http://schemas.microsoft.com/office/drawing/2014/main" id="{6E17C528-AD20-4535-B7CA-72FC97FB3562}"/>
            </a:ext>
          </a:extLst>
        </xdr:cNvPr>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a:extLst>
            <a:ext uri="{FF2B5EF4-FFF2-40B4-BE49-F238E27FC236}">
              <a16:creationId xmlns:a16="http://schemas.microsoft.com/office/drawing/2014/main" id="{BECAD4F6-5CD4-40AD-87ED-FB35FF394C2F}"/>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a:extLst>
            <a:ext uri="{FF2B5EF4-FFF2-40B4-BE49-F238E27FC236}">
              <a16:creationId xmlns:a16="http://schemas.microsoft.com/office/drawing/2014/main" id="{EDD2A277-FD26-4C5D-B2FD-8E73024C42F4}"/>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a:extLst>
            <a:ext uri="{FF2B5EF4-FFF2-40B4-BE49-F238E27FC236}">
              <a16:creationId xmlns:a16="http://schemas.microsoft.com/office/drawing/2014/main" id="{3A2959AB-0E3F-405E-9FE0-A16F882B1688}"/>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a:extLst>
            <a:ext uri="{FF2B5EF4-FFF2-40B4-BE49-F238E27FC236}">
              <a16:creationId xmlns:a16="http://schemas.microsoft.com/office/drawing/2014/main" id="{39895106-36A9-42F2-9286-38D0F5CCAFEB}"/>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a:extLst>
            <a:ext uri="{FF2B5EF4-FFF2-40B4-BE49-F238E27FC236}">
              <a16:creationId xmlns:a16="http://schemas.microsoft.com/office/drawing/2014/main" id="{A4BBDAC2-6208-4912-B03E-769CA364EA36}"/>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9A3DE50E-1D4F-4A35-B7EC-4EB9151BF41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315DD7BF-1EBE-443F-BC47-31B00CBE9B2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8A699A23-2DBD-463B-8C08-9DEDE567E7C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DF6506C2-A74B-44E2-BA0B-283E43CCCD7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C8E51484-CA2C-44FE-8DF2-DAA6270E08F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115751</xdr:rowOff>
    </xdr:from>
    <xdr:to>
      <xdr:col>85</xdr:col>
      <xdr:colOff>177800</xdr:colOff>
      <xdr:row>60</xdr:row>
      <xdr:rowOff>45901</xdr:rowOff>
    </xdr:to>
    <xdr:sp macro="" textlink="">
      <xdr:nvSpPr>
        <xdr:cNvPr id="657" name="楕円 656">
          <a:extLst>
            <a:ext uri="{FF2B5EF4-FFF2-40B4-BE49-F238E27FC236}">
              <a16:creationId xmlns:a16="http://schemas.microsoft.com/office/drawing/2014/main" id="{E881E4E6-63C2-40CE-AEC4-8570F5041F25}"/>
            </a:ext>
          </a:extLst>
        </xdr:cNvPr>
        <xdr:cNvSpPr/>
      </xdr:nvSpPr>
      <xdr:spPr>
        <a:xfrm>
          <a:off x="162687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138628</xdr:rowOff>
    </xdr:from>
    <xdr:ext cx="405111" cy="259045"/>
    <xdr:sp macro="" textlink="">
      <xdr:nvSpPr>
        <xdr:cNvPr id="658" name="【保健センター・保健所】&#10;有形固定資産減価償却率該当値テキスト">
          <a:extLst>
            <a:ext uri="{FF2B5EF4-FFF2-40B4-BE49-F238E27FC236}">
              <a16:creationId xmlns:a16="http://schemas.microsoft.com/office/drawing/2014/main" id="{235F06B6-4BC9-46EA-9D7C-D92AFCD3C8D8}"/>
            </a:ext>
          </a:extLst>
        </xdr:cNvPr>
        <xdr:cNvSpPr txBox="1"/>
      </xdr:nvSpPr>
      <xdr:spPr>
        <a:xfrm>
          <a:off x="16357600" y="1008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91259</xdr:rowOff>
    </xdr:from>
    <xdr:to>
      <xdr:col>81</xdr:col>
      <xdr:colOff>101600</xdr:colOff>
      <xdr:row>60</xdr:row>
      <xdr:rowOff>21409</xdr:rowOff>
    </xdr:to>
    <xdr:sp macro="" textlink="">
      <xdr:nvSpPr>
        <xdr:cNvPr id="659" name="楕円 658">
          <a:extLst>
            <a:ext uri="{FF2B5EF4-FFF2-40B4-BE49-F238E27FC236}">
              <a16:creationId xmlns:a16="http://schemas.microsoft.com/office/drawing/2014/main" id="{6F99FC05-232F-4278-92C6-A8D99E31FE57}"/>
            </a:ext>
          </a:extLst>
        </xdr:cNvPr>
        <xdr:cNvSpPr/>
      </xdr:nvSpPr>
      <xdr:spPr>
        <a:xfrm>
          <a:off x="15430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142059</xdr:rowOff>
    </xdr:from>
    <xdr:to>
      <xdr:col>85</xdr:col>
      <xdr:colOff>127000</xdr:colOff>
      <xdr:row>59</xdr:row>
      <xdr:rowOff>166551</xdr:rowOff>
    </xdr:to>
    <xdr:cxnSp macro="">
      <xdr:nvCxnSpPr>
        <xdr:cNvPr id="660" name="直線コネクタ 659">
          <a:extLst>
            <a:ext uri="{FF2B5EF4-FFF2-40B4-BE49-F238E27FC236}">
              <a16:creationId xmlns:a16="http://schemas.microsoft.com/office/drawing/2014/main" id="{E0FE5989-07A9-4D67-9BDA-C55E8F84602F}"/>
            </a:ext>
          </a:extLst>
        </xdr:cNvPr>
        <xdr:cNvCxnSpPr/>
      </xdr:nvCxnSpPr>
      <xdr:spPr>
        <a:xfrm>
          <a:off x="15481300" y="1025760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61867</xdr:rowOff>
    </xdr:from>
    <xdr:to>
      <xdr:col>76</xdr:col>
      <xdr:colOff>165100</xdr:colOff>
      <xdr:row>59</xdr:row>
      <xdr:rowOff>163467</xdr:rowOff>
    </xdr:to>
    <xdr:sp macro="" textlink="">
      <xdr:nvSpPr>
        <xdr:cNvPr id="661" name="楕円 660">
          <a:extLst>
            <a:ext uri="{FF2B5EF4-FFF2-40B4-BE49-F238E27FC236}">
              <a16:creationId xmlns:a16="http://schemas.microsoft.com/office/drawing/2014/main" id="{6EA18F17-5C9F-490C-9319-C1E2E3E6A93A}"/>
            </a:ext>
          </a:extLst>
        </xdr:cNvPr>
        <xdr:cNvSpPr/>
      </xdr:nvSpPr>
      <xdr:spPr>
        <a:xfrm>
          <a:off x="14541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112667</xdr:rowOff>
    </xdr:from>
    <xdr:to>
      <xdr:col>81</xdr:col>
      <xdr:colOff>50800</xdr:colOff>
      <xdr:row>59</xdr:row>
      <xdr:rowOff>142059</xdr:rowOff>
    </xdr:to>
    <xdr:cxnSp macro="">
      <xdr:nvCxnSpPr>
        <xdr:cNvPr id="662" name="直線コネクタ 661">
          <a:extLst>
            <a:ext uri="{FF2B5EF4-FFF2-40B4-BE49-F238E27FC236}">
              <a16:creationId xmlns:a16="http://schemas.microsoft.com/office/drawing/2014/main" id="{DF2A8E67-E81F-48B9-8760-78795E62EA2A}"/>
            </a:ext>
          </a:extLst>
        </xdr:cNvPr>
        <xdr:cNvCxnSpPr/>
      </xdr:nvCxnSpPr>
      <xdr:spPr>
        <a:xfrm>
          <a:off x="14592300" y="102282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30843</xdr:rowOff>
    </xdr:from>
    <xdr:to>
      <xdr:col>72</xdr:col>
      <xdr:colOff>38100</xdr:colOff>
      <xdr:row>59</xdr:row>
      <xdr:rowOff>132443</xdr:rowOff>
    </xdr:to>
    <xdr:sp macro="" textlink="">
      <xdr:nvSpPr>
        <xdr:cNvPr id="663" name="楕円 662">
          <a:extLst>
            <a:ext uri="{FF2B5EF4-FFF2-40B4-BE49-F238E27FC236}">
              <a16:creationId xmlns:a16="http://schemas.microsoft.com/office/drawing/2014/main" id="{819364B7-741F-4430-886A-C16B718A8CAB}"/>
            </a:ext>
          </a:extLst>
        </xdr:cNvPr>
        <xdr:cNvSpPr/>
      </xdr:nvSpPr>
      <xdr:spPr>
        <a:xfrm>
          <a:off x="13652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81643</xdr:rowOff>
    </xdr:from>
    <xdr:to>
      <xdr:col>76</xdr:col>
      <xdr:colOff>114300</xdr:colOff>
      <xdr:row>59</xdr:row>
      <xdr:rowOff>112667</xdr:rowOff>
    </xdr:to>
    <xdr:cxnSp macro="">
      <xdr:nvCxnSpPr>
        <xdr:cNvPr id="664" name="直線コネクタ 663">
          <a:extLst>
            <a:ext uri="{FF2B5EF4-FFF2-40B4-BE49-F238E27FC236}">
              <a16:creationId xmlns:a16="http://schemas.microsoft.com/office/drawing/2014/main" id="{82854133-8E12-427E-9EA2-411EDC70A159}"/>
            </a:ext>
          </a:extLst>
        </xdr:cNvPr>
        <xdr:cNvCxnSpPr/>
      </xdr:nvCxnSpPr>
      <xdr:spPr>
        <a:xfrm>
          <a:off x="13703300" y="101971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120650</xdr:rowOff>
    </xdr:from>
    <xdr:to>
      <xdr:col>67</xdr:col>
      <xdr:colOff>101600</xdr:colOff>
      <xdr:row>59</xdr:row>
      <xdr:rowOff>50800</xdr:rowOff>
    </xdr:to>
    <xdr:sp macro="" textlink="">
      <xdr:nvSpPr>
        <xdr:cNvPr id="665" name="楕円 664">
          <a:extLst>
            <a:ext uri="{FF2B5EF4-FFF2-40B4-BE49-F238E27FC236}">
              <a16:creationId xmlns:a16="http://schemas.microsoft.com/office/drawing/2014/main" id="{DC2E9688-8D4E-4FB1-A05C-EF8D62025E82}"/>
            </a:ext>
          </a:extLst>
        </xdr:cNvPr>
        <xdr:cNvSpPr/>
      </xdr:nvSpPr>
      <xdr:spPr>
        <a:xfrm>
          <a:off x="12763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59</xdr:row>
      <xdr:rowOff>81643</xdr:rowOff>
    </xdr:to>
    <xdr:cxnSp macro="">
      <xdr:nvCxnSpPr>
        <xdr:cNvPr id="666" name="直線コネクタ 665">
          <a:extLst>
            <a:ext uri="{FF2B5EF4-FFF2-40B4-BE49-F238E27FC236}">
              <a16:creationId xmlns:a16="http://schemas.microsoft.com/office/drawing/2014/main" id="{DFC196B9-3230-4F4D-B7F7-512B78C9831C}"/>
            </a:ext>
          </a:extLst>
        </xdr:cNvPr>
        <xdr:cNvCxnSpPr/>
      </xdr:nvCxnSpPr>
      <xdr:spPr>
        <a:xfrm>
          <a:off x="12814300" y="1011555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67" name="n_1aveValue【保健センター・保健所】&#10;有形固定資産減価償却率">
          <a:extLst>
            <a:ext uri="{FF2B5EF4-FFF2-40B4-BE49-F238E27FC236}">
              <a16:creationId xmlns:a16="http://schemas.microsoft.com/office/drawing/2014/main" id="{C5A70693-EA68-472F-AD01-DAF22A25C5B6}"/>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68" name="n_2aveValue【保健センター・保健所】&#10;有形固定資産減価償却率">
          <a:extLst>
            <a:ext uri="{FF2B5EF4-FFF2-40B4-BE49-F238E27FC236}">
              <a16:creationId xmlns:a16="http://schemas.microsoft.com/office/drawing/2014/main" id="{9296D7E0-5F2D-445F-8CA7-5C3188B37F3D}"/>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9" name="n_3aveValue【保健センター・保健所】&#10;有形固定資産減価償却率">
          <a:extLst>
            <a:ext uri="{FF2B5EF4-FFF2-40B4-BE49-F238E27FC236}">
              <a16:creationId xmlns:a16="http://schemas.microsoft.com/office/drawing/2014/main" id="{BBFF3671-BFA5-4315-B428-FC8892B42ACA}"/>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70" name="n_4aveValue【保健センター・保健所】&#10;有形固定資産減価償却率">
          <a:extLst>
            <a:ext uri="{FF2B5EF4-FFF2-40B4-BE49-F238E27FC236}">
              <a16:creationId xmlns:a16="http://schemas.microsoft.com/office/drawing/2014/main" id="{ECA7D342-5081-4A49-8216-E92841C67ACD}"/>
            </a:ext>
          </a:extLst>
        </xdr:cNvPr>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37936</xdr:rowOff>
    </xdr:from>
    <xdr:ext cx="405111" cy="259045"/>
    <xdr:sp macro="" textlink="">
      <xdr:nvSpPr>
        <xdr:cNvPr id="671" name="n_1mainValue【保健センター・保健所】&#10;有形固定資産減価償却率">
          <a:extLst>
            <a:ext uri="{FF2B5EF4-FFF2-40B4-BE49-F238E27FC236}">
              <a16:creationId xmlns:a16="http://schemas.microsoft.com/office/drawing/2014/main" id="{8EE4746F-220E-445F-A528-AEEB42AE7C11}"/>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672" name="n_2mainValue【保健センター・保健所】&#10;有形固定資産減価償却率">
          <a:extLst>
            <a:ext uri="{FF2B5EF4-FFF2-40B4-BE49-F238E27FC236}">
              <a16:creationId xmlns:a16="http://schemas.microsoft.com/office/drawing/2014/main" id="{169FEB5D-95AE-444C-B7BC-7F55C22CB576}"/>
            </a:ext>
          </a:extLst>
        </xdr:cNvPr>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673" name="n_3mainValue【保健センター・保健所】&#10;有形固定資産減価償却率">
          <a:extLst>
            <a:ext uri="{FF2B5EF4-FFF2-40B4-BE49-F238E27FC236}">
              <a16:creationId xmlns:a16="http://schemas.microsoft.com/office/drawing/2014/main" id="{3D8F6E76-6A2A-412B-A088-26BBAA43BF33}"/>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67327</xdr:rowOff>
    </xdr:from>
    <xdr:ext cx="405111" cy="259045"/>
    <xdr:sp macro="" textlink="">
      <xdr:nvSpPr>
        <xdr:cNvPr id="674" name="n_4mainValue【保健センター・保健所】&#10;有形固定資産減価償却率">
          <a:extLst>
            <a:ext uri="{FF2B5EF4-FFF2-40B4-BE49-F238E27FC236}">
              <a16:creationId xmlns:a16="http://schemas.microsoft.com/office/drawing/2014/main" id="{395DD454-E874-4988-B588-8E6AB11D91BA}"/>
            </a:ext>
          </a:extLst>
        </xdr:cNvPr>
        <xdr:cNvSpPr txBox="1"/>
      </xdr:nvSpPr>
      <xdr:spPr>
        <a:xfrm>
          <a:off x="12611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a:extLst>
            <a:ext uri="{FF2B5EF4-FFF2-40B4-BE49-F238E27FC236}">
              <a16:creationId xmlns:a16="http://schemas.microsoft.com/office/drawing/2014/main" id="{CF3D5B60-8F65-4294-9903-FD69E70E548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a:extLst>
            <a:ext uri="{FF2B5EF4-FFF2-40B4-BE49-F238E27FC236}">
              <a16:creationId xmlns:a16="http://schemas.microsoft.com/office/drawing/2014/main" id="{2C627122-E46C-43BC-A2F5-C4792948727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a:extLst>
            <a:ext uri="{FF2B5EF4-FFF2-40B4-BE49-F238E27FC236}">
              <a16:creationId xmlns:a16="http://schemas.microsoft.com/office/drawing/2014/main" id="{243E9F32-32A5-4315-914B-CCAB4E64BB8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a:extLst>
            <a:ext uri="{FF2B5EF4-FFF2-40B4-BE49-F238E27FC236}">
              <a16:creationId xmlns:a16="http://schemas.microsoft.com/office/drawing/2014/main" id="{23390A24-A6BC-458E-9A59-801BEB8040E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a:extLst>
            <a:ext uri="{FF2B5EF4-FFF2-40B4-BE49-F238E27FC236}">
              <a16:creationId xmlns:a16="http://schemas.microsoft.com/office/drawing/2014/main" id="{A5C749C8-9957-4608-8BFF-1F4AE64EA4F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a:extLst>
            <a:ext uri="{FF2B5EF4-FFF2-40B4-BE49-F238E27FC236}">
              <a16:creationId xmlns:a16="http://schemas.microsoft.com/office/drawing/2014/main" id="{3C80299E-9952-4145-8719-627A468716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a:extLst>
            <a:ext uri="{FF2B5EF4-FFF2-40B4-BE49-F238E27FC236}">
              <a16:creationId xmlns:a16="http://schemas.microsoft.com/office/drawing/2014/main" id="{5217ED07-1A8D-45D7-BC09-78F36760C3A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a:extLst>
            <a:ext uri="{FF2B5EF4-FFF2-40B4-BE49-F238E27FC236}">
              <a16:creationId xmlns:a16="http://schemas.microsoft.com/office/drawing/2014/main" id="{4F571CC2-CDD3-4351-810D-6BB9ABD88FA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a:extLst>
            <a:ext uri="{FF2B5EF4-FFF2-40B4-BE49-F238E27FC236}">
              <a16:creationId xmlns:a16="http://schemas.microsoft.com/office/drawing/2014/main" id="{5792A05D-EB1C-4B7E-B090-B48E45DB46B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a:extLst>
            <a:ext uri="{FF2B5EF4-FFF2-40B4-BE49-F238E27FC236}">
              <a16:creationId xmlns:a16="http://schemas.microsoft.com/office/drawing/2014/main" id="{3BBBD9CA-4846-42D3-8B88-39B0E3A9358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a:extLst>
            <a:ext uri="{FF2B5EF4-FFF2-40B4-BE49-F238E27FC236}">
              <a16:creationId xmlns:a16="http://schemas.microsoft.com/office/drawing/2014/main" id="{45C8F530-63D2-4466-B4BF-ACD4CAFFDF0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a:extLst>
            <a:ext uri="{FF2B5EF4-FFF2-40B4-BE49-F238E27FC236}">
              <a16:creationId xmlns:a16="http://schemas.microsoft.com/office/drawing/2014/main" id="{498D8F2D-42A2-43E2-B987-8A36C1A5A6E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a:extLst>
            <a:ext uri="{FF2B5EF4-FFF2-40B4-BE49-F238E27FC236}">
              <a16:creationId xmlns:a16="http://schemas.microsoft.com/office/drawing/2014/main" id="{2E6576E7-EB5B-4D28-BDD0-D21FF4C5E24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a:extLst>
            <a:ext uri="{FF2B5EF4-FFF2-40B4-BE49-F238E27FC236}">
              <a16:creationId xmlns:a16="http://schemas.microsoft.com/office/drawing/2014/main" id="{49516143-D3D1-4314-B6C3-4CF93C47824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a:extLst>
            <a:ext uri="{FF2B5EF4-FFF2-40B4-BE49-F238E27FC236}">
              <a16:creationId xmlns:a16="http://schemas.microsoft.com/office/drawing/2014/main" id="{FB69D5E9-F1FA-47BA-BB61-D73F6D043E4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a:extLst>
            <a:ext uri="{FF2B5EF4-FFF2-40B4-BE49-F238E27FC236}">
              <a16:creationId xmlns:a16="http://schemas.microsoft.com/office/drawing/2014/main" id="{76943F91-A58A-4AE9-8E70-396CED70526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a:extLst>
            <a:ext uri="{FF2B5EF4-FFF2-40B4-BE49-F238E27FC236}">
              <a16:creationId xmlns:a16="http://schemas.microsoft.com/office/drawing/2014/main" id="{F14B0890-4476-4B3A-A170-580BF5CB9FD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a:extLst>
            <a:ext uri="{FF2B5EF4-FFF2-40B4-BE49-F238E27FC236}">
              <a16:creationId xmlns:a16="http://schemas.microsoft.com/office/drawing/2014/main" id="{4252A1E7-3C04-4B34-BDA6-F78BDE7D5D2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a:extLst>
            <a:ext uri="{FF2B5EF4-FFF2-40B4-BE49-F238E27FC236}">
              <a16:creationId xmlns:a16="http://schemas.microsoft.com/office/drawing/2014/main" id="{2E6B2D33-2F71-48E8-BFCB-49ADB3E13A2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a:extLst>
            <a:ext uri="{FF2B5EF4-FFF2-40B4-BE49-F238E27FC236}">
              <a16:creationId xmlns:a16="http://schemas.microsoft.com/office/drawing/2014/main" id="{7E7AA89C-C87D-42CD-A980-243FD65282C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a:extLst>
            <a:ext uri="{FF2B5EF4-FFF2-40B4-BE49-F238E27FC236}">
              <a16:creationId xmlns:a16="http://schemas.microsoft.com/office/drawing/2014/main" id="{D3E033C8-7F2F-47E0-9C58-38E10A0D2A2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a:extLst>
            <a:ext uri="{FF2B5EF4-FFF2-40B4-BE49-F238E27FC236}">
              <a16:creationId xmlns:a16="http://schemas.microsoft.com/office/drawing/2014/main" id="{6F61FB40-FD8E-4527-80B0-317729F3427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a:extLst>
            <a:ext uri="{FF2B5EF4-FFF2-40B4-BE49-F238E27FC236}">
              <a16:creationId xmlns:a16="http://schemas.microsoft.com/office/drawing/2014/main" id="{BE18205C-7990-4123-8677-D1B5BF1E3F7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a:extLst>
            <a:ext uri="{FF2B5EF4-FFF2-40B4-BE49-F238E27FC236}">
              <a16:creationId xmlns:a16="http://schemas.microsoft.com/office/drawing/2014/main" id="{3BF4C4E4-6177-4222-B058-75F729CA1951}"/>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a:extLst>
            <a:ext uri="{FF2B5EF4-FFF2-40B4-BE49-F238E27FC236}">
              <a16:creationId xmlns:a16="http://schemas.microsoft.com/office/drawing/2014/main" id="{B9B470E8-1686-4372-A715-809328813596}"/>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a:extLst>
            <a:ext uri="{FF2B5EF4-FFF2-40B4-BE49-F238E27FC236}">
              <a16:creationId xmlns:a16="http://schemas.microsoft.com/office/drawing/2014/main" id="{5CA8A9D1-B39D-4037-8AD4-1ADA0F65DEBE}"/>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a:extLst>
            <a:ext uri="{FF2B5EF4-FFF2-40B4-BE49-F238E27FC236}">
              <a16:creationId xmlns:a16="http://schemas.microsoft.com/office/drawing/2014/main" id="{632B6B56-5D18-4656-A11A-13C694ADCC25}"/>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a:extLst>
            <a:ext uri="{FF2B5EF4-FFF2-40B4-BE49-F238E27FC236}">
              <a16:creationId xmlns:a16="http://schemas.microsoft.com/office/drawing/2014/main" id="{0936C377-6B6E-4CF5-A48E-542AFF44302B}"/>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703" name="【保健センター・保健所】&#10;一人当たり面積平均値テキスト">
          <a:extLst>
            <a:ext uri="{FF2B5EF4-FFF2-40B4-BE49-F238E27FC236}">
              <a16:creationId xmlns:a16="http://schemas.microsoft.com/office/drawing/2014/main" id="{CB9451E0-5E3E-48DE-8B4F-5033007EE92A}"/>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a:extLst>
            <a:ext uri="{FF2B5EF4-FFF2-40B4-BE49-F238E27FC236}">
              <a16:creationId xmlns:a16="http://schemas.microsoft.com/office/drawing/2014/main" id="{4C9DF6EE-6BDE-4144-9ADF-105BF66BE71B}"/>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a:extLst>
            <a:ext uri="{FF2B5EF4-FFF2-40B4-BE49-F238E27FC236}">
              <a16:creationId xmlns:a16="http://schemas.microsoft.com/office/drawing/2014/main" id="{AB0BE63B-3EE3-414B-92CE-04C7BCA820CE}"/>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a:extLst>
            <a:ext uri="{FF2B5EF4-FFF2-40B4-BE49-F238E27FC236}">
              <a16:creationId xmlns:a16="http://schemas.microsoft.com/office/drawing/2014/main" id="{742E903B-6DD0-4287-8CFC-230458FCD2D4}"/>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a:extLst>
            <a:ext uri="{FF2B5EF4-FFF2-40B4-BE49-F238E27FC236}">
              <a16:creationId xmlns:a16="http://schemas.microsoft.com/office/drawing/2014/main" id="{9B78EEC4-B30B-4A54-A182-ABF2197DC047}"/>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a:extLst>
            <a:ext uri="{FF2B5EF4-FFF2-40B4-BE49-F238E27FC236}">
              <a16:creationId xmlns:a16="http://schemas.microsoft.com/office/drawing/2014/main" id="{FC2C4ED9-C721-4B37-874E-F3255A54848F}"/>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DB9DFA66-7FA1-4F2B-ABCB-4CAB2B826A5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E219C1A6-3DEB-45F8-BBBE-B2D73C54D93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9711177D-D031-425F-986E-B16E1F229BD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3519B925-064E-45B1-AC0D-A632D8E26A0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8AC1375E-F8AA-4794-8BDF-217736DD816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57150</xdr:rowOff>
    </xdr:from>
    <xdr:to>
      <xdr:col>116</xdr:col>
      <xdr:colOff>114300</xdr:colOff>
      <xdr:row>59</xdr:row>
      <xdr:rowOff>158750</xdr:rowOff>
    </xdr:to>
    <xdr:sp macro="" textlink="">
      <xdr:nvSpPr>
        <xdr:cNvPr id="714" name="楕円 713">
          <a:extLst>
            <a:ext uri="{FF2B5EF4-FFF2-40B4-BE49-F238E27FC236}">
              <a16:creationId xmlns:a16="http://schemas.microsoft.com/office/drawing/2014/main" id="{0B6A4429-809F-4E03-9BE6-9EBF64742506}"/>
            </a:ext>
          </a:extLst>
        </xdr:cNvPr>
        <xdr:cNvSpPr/>
      </xdr:nvSpPr>
      <xdr:spPr>
        <a:xfrm>
          <a:off x="221107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80027</xdr:rowOff>
    </xdr:from>
    <xdr:ext cx="469744" cy="259045"/>
    <xdr:sp macro="" textlink="">
      <xdr:nvSpPr>
        <xdr:cNvPr id="715" name="【保健センター・保健所】&#10;一人当たり面積該当値テキスト">
          <a:extLst>
            <a:ext uri="{FF2B5EF4-FFF2-40B4-BE49-F238E27FC236}">
              <a16:creationId xmlns:a16="http://schemas.microsoft.com/office/drawing/2014/main" id="{CA8DE8FD-1C47-4ACE-9485-2E06BE7C8C0B}"/>
            </a:ext>
          </a:extLst>
        </xdr:cNvPr>
        <xdr:cNvSpPr txBox="1"/>
      </xdr:nvSpPr>
      <xdr:spPr>
        <a:xfrm>
          <a:off x="22199600"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69850</xdr:rowOff>
    </xdr:from>
    <xdr:to>
      <xdr:col>112</xdr:col>
      <xdr:colOff>38100</xdr:colOff>
      <xdr:row>60</xdr:row>
      <xdr:rowOff>0</xdr:rowOff>
    </xdr:to>
    <xdr:sp macro="" textlink="">
      <xdr:nvSpPr>
        <xdr:cNvPr id="716" name="楕円 715">
          <a:extLst>
            <a:ext uri="{FF2B5EF4-FFF2-40B4-BE49-F238E27FC236}">
              <a16:creationId xmlns:a16="http://schemas.microsoft.com/office/drawing/2014/main" id="{1769882C-78C8-4B01-A649-0EBBBD663D58}"/>
            </a:ext>
          </a:extLst>
        </xdr:cNvPr>
        <xdr:cNvSpPr/>
      </xdr:nvSpPr>
      <xdr:spPr>
        <a:xfrm>
          <a:off x="21272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107950</xdr:rowOff>
    </xdr:from>
    <xdr:to>
      <xdr:col>116</xdr:col>
      <xdr:colOff>63500</xdr:colOff>
      <xdr:row>59</xdr:row>
      <xdr:rowOff>120650</xdr:rowOff>
    </xdr:to>
    <xdr:cxnSp macro="">
      <xdr:nvCxnSpPr>
        <xdr:cNvPr id="717" name="直線コネクタ 716">
          <a:extLst>
            <a:ext uri="{FF2B5EF4-FFF2-40B4-BE49-F238E27FC236}">
              <a16:creationId xmlns:a16="http://schemas.microsoft.com/office/drawing/2014/main" id="{99B76F49-687F-472B-89E9-F74DEEC65BCA}"/>
            </a:ext>
          </a:extLst>
        </xdr:cNvPr>
        <xdr:cNvCxnSpPr/>
      </xdr:nvCxnSpPr>
      <xdr:spPr>
        <a:xfrm flipV="1">
          <a:off x="21323300" y="10223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133350</xdr:rowOff>
    </xdr:from>
    <xdr:to>
      <xdr:col>107</xdr:col>
      <xdr:colOff>101600</xdr:colOff>
      <xdr:row>62</xdr:row>
      <xdr:rowOff>63500</xdr:rowOff>
    </xdr:to>
    <xdr:sp macro="" textlink="">
      <xdr:nvSpPr>
        <xdr:cNvPr id="718" name="楕円 717">
          <a:extLst>
            <a:ext uri="{FF2B5EF4-FFF2-40B4-BE49-F238E27FC236}">
              <a16:creationId xmlns:a16="http://schemas.microsoft.com/office/drawing/2014/main" id="{EAD5F3FA-00B5-42B3-BB88-5C3AAF36B6F6}"/>
            </a:ext>
          </a:extLst>
        </xdr:cNvPr>
        <xdr:cNvSpPr/>
      </xdr:nvSpPr>
      <xdr:spPr>
        <a:xfrm>
          <a:off x="20383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120650</xdr:rowOff>
    </xdr:from>
    <xdr:to>
      <xdr:col>111</xdr:col>
      <xdr:colOff>177800</xdr:colOff>
      <xdr:row>62</xdr:row>
      <xdr:rowOff>12700</xdr:rowOff>
    </xdr:to>
    <xdr:cxnSp macro="">
      <xdr:nvCxnSpPr>
        <xdr:cNvPr id="719" name="直線コネクタ 718">
          <a:extLst>
            <a:ext uri="{FF2B5EF4-FFF2-40B4-BE49-F238E27FC236}">
              <a16:creationId xmlns:a16="http://schemas.microsoft.com/office/drawing/2014/main" id="{5BECADE2-F5B7-4A9F-B90A-68AA9B2FF7BC}"/>
            </a:ext>
          </a:extLst>
        </xdr:cNvPr>
        <xdr:cNvCxnSpPr/>
      </xdr:nvCxnSpPr>
      <xdr:spPr>
        <a:xfrm flipV="1">
          <a:off x="20434300" y="102362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133350</xdr:rowOff>
    </xdr:from>
    <xdr:to>
      <xdr:col>102</xdr:col>
      <xdr:colOff>165100</xdr:colOff>
      <xdr:row>62</xdr:row>
      <xdr:rowOff>63500</xdr:rowOff>
    </xdr:to>
    <xdr:sp macro="" textlink="">
      <xdr:nvSpPr>
        <xdr:cNvPr id="720" name="楕円 719">
          <a:extLst>
            <a:ext uri="{FF2B5EF4-FFF2-40B4-BE49-F238E27FC236}">
              <a16:creationId xmlns:a16="http://schemas.microsoft.com/office/drawing/2014/main" id="{9630CA4A-9D2F-47A5-AA1B-DD1511C7D2AF}"/>
            </a:ext>
          </a:extLst>
        </xdr:cNvPr>
        <xdr:cNvSpPr/>
      </xdr:nvSpPr>
      <xdr:spPr>
        <a:xfrm>
          <a:off x="19494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12700</xdr:rowOff>
    </xdr:from>
    <xdr:to>
      <xdr:col>107</xdr:col>
      <xdr:colOff>50800</xdr:colOff>
      <xdr:row>62</xdr:row>
      <xdr:rowOff>12700</xdr:rowOff>
    </xdr:to>
    <xdr:cxnSp macro="">
      <xdr:nvCxnSpPr>
        <xdr:cNvPr id="721" name="直線コネクタ 720">
          <a:extLst>
            <a:ext uri="{FF2B5EF4-FFF2-40B4-BE49-F238E27FC236}">
              <a16:creationId xmlns:a16="http://schemas.microsoft.com/office/drawing/2014/main" id="{EC426013-E4C8-4979-BC64-6068158DD37D}"/>
            </a:ext>
          </a:extLst>
        </xdr:cNvPr>
        <xdr:cNvCxnSpPr/>
      </xdr:nvCxnSpPr>
      <xdr:spPr>
        <a:xfrm>
          <a:off x="19545300" y="1064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146050</xdr:rowOff>
    </xdr:from>
    <xdr:to>
      <xdr:col>98</xdr:col>
      <xdr:colOff>38100</xdr:colOff>
      <xdr:row>62</xdr:row>
      <xdr:rowOff>76200</xdr:rowOff>
    </xdr:to>
    <xdr:sp macro="" textlink="">
      <xdr:nvSpPr>
        <xdr:cNvPr id="722" name="楕円 721">
          <a:extLst>
            <a:ext uri="{FF2B5EF4-FFF2-40B4-BE49-F238E27FC236}">
              <a16:creationId xmlns:a16="http://schemas.microsoft.com/office/drawing/2014/main" id="{4F1A8816-126D-408D-80D8-9DE84F409C36}"/>
            </a:ext>
          </a:extLst>
        </xdr:cNvPr>
        <xdr:cNvSpPr/>
      </xdr:nvSpPr>
      <xdr:spPr>
        <a:xfrm>
          <a:off x="18605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12700</xdr:rowOff>
    </xdr:from>
    <xdr:to>
      <xdr:col>102</xdr:col>
      <xdr:colOff>114300</xdr:colOff>
      <xdr:row>62</xdr:row>
      <xdr:rowOff>25400</xdr:rowOff>
    </xdr:to>
    <xdr:cxnSp macro="">
      <xdr:nvCxnSpPr>
        <xdr:cNvPr id="723" name="直線コネクタ 722">
          <a:extLst>
            <a:ext uri="{FF2B5EF4-FFF2-40B4-BE49-F238E27FC236}">
              <a16:creationId xmlns:a16="http://schemas.microsoft.com/office/drawing/2014/main" id="{51EDDF9F-8286-4F22-AF01-B7AB9D2D7B70}"/>
            </a:ext>
          </a:extLst>
        </xdr:cNvPr>
        <xdr:cNvCxnSpPr/>
      </xdr:nvCxnSpPr>
      <xdr:spPr>
        <a:xfrm flipV="1">
          <a:off x="18656300" y="1064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24" name="n_1aveValue【保健センター・保健所】&#10;一人当たり面積">
          <a:extLst>
            <a:ext uri="{FF2B5EF4-FFF2-40B4-BE49-F238E27FC236}">
              <a16:creationId xmlns:a16="http://schemas.microsoft.com/office/drawing/2014/main" id="{3AAC3CCD-E8BD-46C1-B7B8-09BCDABB294B}"/>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a:extLst>
            <a:ext uri="{FF2B5EF4-FFF2-40B4-BE49-F238E27FC236}">
              <a16:creationId xmlns:a16="http://schemas.microsoft.com/office/drawing/2014/main" id="{71C10CCB-3D4F-4976-8C79-60296816FDF1}"/>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a:extLst>
            <a:ext uri="{FF2B5EF4-FFF2-40B4-BE49-F238E27FC236}">
              <a16:creationId xmlns:a16="http://schemas.microsoft.com/office/drawing/2014/main" id="{8360AE6E-FEED-4237-BE34-C63CFE511F82}"/>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7" name="n_4aveValue【保健センター・保健所】&#10;一人当たり面積">
          <a:extLst>
            <a:ext uri="{FF2B5EF4-FFF2-40B4-BE49-F238E27FC236}">
              <a16:creationId xmlns:a16="http://schemas.microsoft.com/office/drawing/2014/main" id="{BF5A67EF-523B-4AF2-AA40-695EC271484B}"/>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16527</xdr:rowOff>
    </xdr:from>
    <xdr:ext cx="469744" cy="259045"/>
    <xdr:sp macro="" textlink="">
      <xdr:nvSpPr>
        <xdr:cNvPr id="728" name="n_1mainValue【保健センター・保健所】&#10;一人当たり面積">
          <a:extLst>
            <a:ext uri="{FF2B5EF4-FFF2-40B4-BE49-F238E27FC236}">
              <a16:creationId xmlns:a16="http://schemas.microsoft.com/office/drawing/2014/main" id="{C699AC6A-BA43-4BE3-BD99-E5F586A8C21C}"/>
            </a:ext>
          </a:extLst>
        </xdr:cNvPr>
        <xdr:cNvSpPr txBox="1"/>
      </xdr:nvSpPr>
      <xdr:spPr>
        <a:xfrm>
          <a:off x="210757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54627</xdr:rowOff>
    </xdr:from>
    <xdr:ext cx="469744" cy="259045"/>
    <xdr:sp macro="" textlink="">
      <xdr:nvSpPr>
        <xdr:cNvPr id="729" name="n_2mainValue【保健センター・保健所】&#10;一人当たり面積">
          <a:extLst>
            <a:ext uri="{FF2B5EF4-FFF2-40B4-BE49-F238E27FC236}">
              <a16:creationId xmlns:a16="http://schemas.microsoft.com/office/drawing/2014/main" id="{E6C15C3A-2D6C-49FC-A16C-77A01B67CA9D}"/>
            </a:ext>
          </a:extLst>
        </xdr:cNvPr>
        <xdr:cNvSpPr txBox="1"/>
      </xdr:nvSpPr>
      <xdr:spPr>
        <a:xfrm>
          <a:off x="201994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54627</xdr:rowOff>
    </xdr:from>
    <xdr:ext cx="469744" cy="259045"/>
    <xdr:sp macro="" textlink="">
      <xdr:nvSpPr>
        <xdr:cNvPr id="730" name="n_3mainValue【保健センター・保健所】&#10;一人当たり面積">
          <a:extLst>
            <a:ext uri="{FF2B5EF4-FFF2-40B4-BE49-F238E27FC236}">
              <a16:creationId xmlns:a16="http://schemas.microsoft.com/office/drawing/2014/main" id="{7B0B5EA1-61FE-4C4A-BE75-536537664E0C}"/>
            </a:ext>
          </a:extLst>
        </xdr:cNvPr>
        <xdr:cNvSpPr txBox="1"/>
      </xdr:nvSpPr>
      <xdr:spPr>
        <a:xfrm>
          <a:off x="193104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67327</xdr:rowOff>
    </xdr:from>
    <xdr:ext cx="469744" cy="259045"/>
    <xdr:sp macro="" textlink="">
      <xdr:nvSpPr>
        <xdr:cNvPr id="731" name="n_4mainValue【保健センター・保健所】&#10;一人当たり面積">
          <a:extLst>
            <a:ext uri="{FF2B5EF4-FFF2-40B4-BE49-F238E27FC236}">
              <a16:creationId xmlns:a16="http://schemas.microsoft.com/office/drawing/2014/main" id="{5B4AFFC4-757E-4418-9EF7-FC1FBA0FD237}"/>
            </a:ext>
          </a:extLst>
        </xdr:cNvPr>
        <xdr:cNvSpPr txBox="1"/>
      </xdr:nvSpPr>
      <xdr:spPr>
        <a:xfrm>
          <a:off x="184214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a:extLst>
            <a:ext uri="{FF2B5EF4-FFF2-40B4-BE49-F238E27FC236}">
              <a16:creationId xmlns:a16="http://schemas.microsoft.com/office/drawing/2014/main" id="{D0B6A27F-9F46-45C3-AC97-72AD81259EA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a:extLst>
            <a:ext uri="{FF2B5EF4-FFF2-40B4-BE49-F238E27FC236}">
              <a16:creationId xmlns:a16="http://schemas.microsoft.com/office/drawing/2014/main" id="{A2705EAC-9E53-4AC1-8374-6B7EAA7400A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a:extLst>
            <a:ext uri="{FF2B5EF4-FFF2-40B4-BE49-F238E27FC236}">
              <a16:creationId xmlns:a16="http://schemas.microsoft.com/office/drawing/2014/main" id="{346A62B7-22CE-46A5-BCB6-05E34E5BBD2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a:extLst>
            <a:ext uri="{FF2B5EF4-FFF2-40B4-BE49-F238E27FC236}">
              <a16:creationId xmlns:a16="http://schemas.microsoft.com/office/drawing/2014/main" id="{4A1065AE-DB16-45C8-A8DA-449F66B4B0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a:extLst>
            <a:ext uri="{FF2B5EF4-FFF2-40B4-BE49-F238E27FC236}">
              <a16:creationId xmlns:a16="http://schemas.microsoft.com/office/drawing/2014/main" id="{289D8AFE-ADBB-4664-972E-127F51AA4E9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a:extLst>
            <a:ext uri="{FF2B5EF4-FFF2-40B4-BE49-F238E27FC236}">
              <a16:creationId xmlns:a16="http://schemas.microsoft.com/office/drawing/2014/main" id="{6191ECF9-A4B7-4322-A820-A06D0720F42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a:extLst>
            <a:ext uri="{FF2B5EF4-FFF2-40B4-BE49-F238E27FC236}">
              <a16:creationId xmlns:a16="http://schemas.microsoft.com/office/drawing/2014/main" id="{87A3D11E-99A6-4125-ADAD-8F33051FFF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a:extLst>
            <a:ext uri="{FF2B5EF4-FFF2-40B4-BE49-F238E27FC236}">
              <a16:creationId xmlns:a16="http://schemas.microsoft.com/office/drawing/2014/main" id="{64BA20C2-EA40-466E-BA5A-F25507B34E6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a:extLst>
            <a:ext uri="{FF2B5EF4-FFF2-40B4-BE49-F238E27FC236}">
              <a16:creationId xmlns:a16="http://schemas.microsoft.com/office/drawing/2014/main" id="{942000DC-A3C5-49B7-A148-CF272146604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a:extLst>
            <a:ext uri="{FF2B5EF4-FFF2-40B4-BE49-F238E27FC236}">
              <a16:creationId xmlns:a16="http://schemas.microsoft.com/office/drawing/2014/main" id="{B28570D7-0A21-437E-BE43-C659F017A54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a:extLst>
            <a:ext uri="{FF2B5EF4-FFF2-40B4-BE49-F238E27FC236}">
              <a16:creationId xmlns:a16="http://schemas.microsoft.com/office/drawing/2014/main" id="{05D0767D-43C1-495C-90EA-CCFD63F86E8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a:extLst>
            <a:ext uri="{FF2B5EF4-FFF2-40B4-BE49-F238E27FC236}">
              <a16:creationId xmlns:a16="http://schemas.microsoft.com/office/drawing/2014/main" id="{505A580C-A35A-4994-A742-256F2F12137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a:extLst>
            <a:ext uri="{FF2B5EF4-FFF2-40B4-BE49-F238E27FC236}">
              <a16:creationId xmlns:a16="http://schemas.microsoft.com/office/drawing/2014/main" id="{02AE5BEA-F946-4310-A0B7-1D9CA4D6069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a:extLst>
            <a:ext uri="{FF2B5EF4-FFF2-40B4-BE49-F238E27FC236}">
              <a16:creationId xmlns:a16="http://schemas.microsoft.com/office/drawing/2014/main" id="{7E8C2ED4-BE4B-49FA-A2B8-3FF71E62D6F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a:extLst>
            <a:ext uri="{FF2B5EF4-FFF2-40B4-BE49-F238E27FC236}">
              <a16:creationId xmlns:a16="http://schemas.microsoft.com/office/drawing/2014/main" id="{0509642C-8E39-4AF3-B9F8-39E557C6B17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a:extLst>
            <a:ext uri="{FF2B5EF4-FFF2-40B4-BE49-F238E27FC236}">
              <a16:creationId xmlns:a16="http://schemas.microsoft.com/office/drawing/2014/main" id="{D83F3D18-3C38-45CD-A0E1-761BFFC3CAF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a:extLst>
            <a:ext uri="{FF2B5EF4-FFF2-40B4-BE49-F238E27FC236}">
              <a16:creationId xmlns:a16="http://schemas.microsoft.com/office/drawing/2014/main" id="{B2A24730-A460-43F1-BB94-C01C135A6EB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a:extLst>
            <a:ext uri="{FF2B5EF4-FFF2-40B4-BE49-F238E27FC236}">
              <a16:creationId xmlns:a16="http://schemas.microsoft.com/office/drawing/2014/main" id="{3C9C6304-CDC0-4BF4-8505-D53402E3760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a:extLst>
            <a:ext uri="{FF2B5EF4-FFF2-40B4-BE49-F238E27FC236}">
              <a16:creationId xmlns:a16="http://schemas.microsoft.com/office/drawing/2014/main" id="{D64CC12E-1F16-41FA-9079-5062089416F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a:extLst>
            <a:ext uri="{FF2B5EF4-FFF2-40B4-BE49-F238E27FC236}">
              <a16:creationId xmlns:a16="http://schemas.microsoft.com/office/drawing/2014/main" id="{8F09AC94-EBAB-4B16-B3F7-0F37E050197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a:extLst>
            <a:ext uri="{FF2B5EF4-FFF2-40B4-BE49-F238E27FC236}">
              <a16:creationId xmlns:a16="http://schemas.microsoft.com/office/drawing/2014/main" id="{80EE56A7-A5CB-4C15-9269-35BB5520F4E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a:extLst>
            <a:ext uri="{FF2B5EF4-FFF2-40B4-BE49-F238E27FC236}">
              <a16:creationId xmlns:a16="http://schemas.microsoft.com/office/drawing/2014/main" id="{F56B12B9-8061-46D8-9FC3-1BED6497431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a:extLst>
            <a:ext uri="{FF2B5EF4-FFF2-40B4-BE49-F238E27FC236}">
              <a16:creationId xmlns:a16="http://schemas.microsoft.com/office/drawing/2014/main" id="{E39F343C-19C6-4ED9-A0F3-144874C58D0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a:extLst>
            <a:ext uri="{FF2B5EF4-FFF2-40B4-BE49-F238E27FC236}">
              <a16:creationId xmlns:a16="http://schemas.microsoft.com/office/drawing/2014/main" id="{95BE324E-51AE-416C-B8DF-0D8E95B09C7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a:extLst>
            <a:ext uri="{FF2B5EF4-FFF2-40B4-BE49-F238E27FC236}">
              <a16:creationId xmlns:a16="http://schemas.microsoft.com/office/drawing/2014/main" id="{4BD9FEDA-EB68-4344-9D2D-601FB4A4075A}"/>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a:extLst>
            <a:ext uri="{FF2B5EF4-FFF2-40B4-BE49-F238E27FC236}">
              <a16:creationId xmlns:a16="http://schemas.microsoft.com/office/drawing/2014/main" id="{8D41FFE6-7600-4619-ABEA-4E35047C51FC}"/>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a:extLst>
            <a:ext uri="{FF2B5EF4-FFF2-40B4-BE49-F238E27FC236}">
              <a16:creationId xmlns:a16="http://schemas.microsoft.com/office/drawing/2014/main" id="{55291EA6-74FC-44A4-A45E-C9A6862061B4}"/>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a:extLst>
            <a:ext uri="{FF2B5EF4-FFF2-40B4-BE49-F238E27FC236}">
              <a16:creationId xmlns:a16="http://schemas.microsoft.com/office/drawing/2014/main" id="{7774E578-58B2-4BA4-B52D-A0FA0F3DDCE6}"/>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a:extLst>
            <a:ext uri="{FF2B5EF4-FFF2-40B4-BE49-F238E27FC236}">
              <a16:creationId xmlns:a16="http://schemas.microsoft.com/office/drawing/2014/main" id="{1CE68BA8-920C-4137-B3E9-AB706B4CCB02}"/>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1" name="【消防施設】&#10;有形固定資産減価償却率平均値テキスト">
          <a:extLst>
            <a:ext uri="{FF2B5EF4-FFF2-40B4-BE49-F238E27FC236}">
              <a16:creationId xmlns:a16="http://schemas.microsoft.com/office/drawing/2014/main" id="{C14CA965-BE65-4635-AC56-CB1DB78C6B97}"/>
            </a:ext>
          </a:extLst>
        </xdr:cNvPr>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a:extLst>
            <a:ext uri="{FF2B5EF4-FFF2-40B4-BE49-F238E27FC236}">
              <a16:creationId xmlns:a16="http://schemas.microsoft.com/office/drawing/2014/main" id="{0189128D-6E53-4498-A42F-04FAA519B64E}"/>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a:extLst>
            <a:ext uri="{FF2B5EF4-FFF2-40B4-BE49-F238E27FC236}">
              <a16:creationId xmlns:a16="http://schemas.microsoft.com/office/drawing/2014/main" id="{CE5056D7-52D9-4E50-A7CD-74A37DA6E810}"/>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a:extLst>
            <a:ext uri="{FF2B5EF4-FFF2-40B4-BE49-F238E27FC236}">
              <a16:creationId xmlns:a16="http://schemas.microsoft.com/office/drawing/2014/main" id="{00C6DF9D-66B0-4736-85F6-2488E431FDDF}"/>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a:extLst>
            <a:ext uri="{FF2B5EF4-FFF2-40B4-BE49-F238E27FC236}">
              <a16:creationId xmlns:a16="http://schemas.microsoft.com/office/drawing/2014/main" id="{DDE20C7A-606D-40C6-9362-12E81346D952}"/>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a:extLst>
            <a:ext uri="{FF2B5EF4-FFF2-40B4-BE49-F238E27FC236}">
              <a16:creationId xmlns:a16="http://schemas.microsoft.com/office/drawing/2014/main" id="{4AFD6501-11CA-4FA3-A24E-D38DBACDD011}"/>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A5C581EF-0348-4B12-8AA2-8B6F26AABF4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A8C29BEE-A357-4EB8-A96C-9BB271862D5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199F8B5B-06B5-4E05-9494-88C9B6C3F97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FF62F9D5-1060-4383-88A6-9D130BB592B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18BC4F9A-8832-4E25-BBC1-C6B5225CA85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6350</xdr:rowOff>
    </xdr:from>
    <xdr:to>
      <xdr:col>85</xdr:col>
      <xdr:colOff>177800</xdr:colOff>
      <xdr:row>81</xdr:row>
      <xdr:rowOff>107950</xdr:rowOff>
    </xdr:to>
    <xdr:sp macro="" textlink="">
      <xdr:nvSpPr>
        <xdr:cNvPr id="772" name="楕円 771">
          <a:extLst>
            <a:ext uri="{FF2B5EF4-FFF2-40B4-BE49-F238E27FC236}">
              <a16:creationId xmlns:a16="http://schemas.microsoft.com/office/drawing/2014/main" id="{43FD94DB-5CA9-41F4-8A8D-1A1D41E69C0B}"/>
            </a:ext>
          </a:extLst>
        </xdr:cNvPr>
        <xdr:cNvSpPr/>
      </xdr:nvSpPr>
      <xdr:spPr>
        <a:xfrm>
          <a:off x="16268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29227</xdr:rowOff>
    </xdr:from>
    <xdr:ext cx="405111" cy="259045"/>
    <xdr:sp macro="" textlink="">
      <xdr:nvSpPr>
        <xdr:cNvPr id="773" name="【消防施設】&#10;有形固定資産減価償却率該当値テキスト">
          <a:extLst>
            <a:ext uri="{FF2B5EF4-FFF2-40B4-BE49-F238E27FC236}">
              <a16:creationId xmlns:a16="http://schemas.microsoft.com/office/drawing/2014/main" id="{A4F640A1-7705-4754-97CB-4EA91AFD72C2}"/>
            </a:ext>
          </a:extLst>
        </xdr:cNvPr>
        <xdr:cNvSpPr txBox="1"/>
      </xdr:nvSpPr>
      <xdr:spPr>
        <a:xfrm>
          <a:off x="16357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139700</xdr:rowOff>
    </xdr:from>
    <xdr:to>
      <xdr:col>81</xdr:col>
      <xdr:colOff>101600</xdr:colOff>
      <xdr:row>81</xdr:row>
      <xdr:rowOff>69850</xdr:rowOff>
    </xdr:to>
    <xdr:sp macro="" textlink="">
      <xdr:nvSpPr>
        <xdr:cNvPr id="774" name="楕円 773">
          <a:extLst>
            <a:ext uri="{FF2B5EF4-FFF2-40B4-BE49-F238E27FC236}">
              <a16:creationId xmlns:a16="http://schemas.microsoft.com/office/drawing/2014/main" id="{0D37C85A-1450-442B-B04F-B5B6D9E6136C}"/>
            </a:ext>
          </a:extLst>
        </xdr:cNvPr>
        <xdr:cNvSpPr/>
      </xdr:nvSpPr>
      <xdr:spPr>
        <a:xfrm>
          <a:off x="15430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19050</xdr:rowOff>
    </xdr:from>
    <xdr:to>
      <xdr:col>85</xdr:col>
      <xdr:colOff>127000</xdr:colOff>
      <xdr:row>81</xdr:row>
      <xdr:rowOff>57150</xdr:rowOff>
    </xdr:to>
    <xdr:cxnSp macro="">
      <xdr:nvCxnSpPr>
        <xdr:cNvPr id="775" name="直線コネクタ 774">
          <a:extLst>
            <a:ext uri="{FF2B5EF4-FFF2-40B4-BE49-F238E27FC236}">
              <a16:creationId xmlns:a16="http://schemas.microsoft.com/office/drawing/2014/main" id="{06A15380-2F75-411C-AF35-84E4BA774E0A}"/>
            </a:ext>
          </a:extLst>
        </xdr:cNvPr>
        <xdr:cNvCxnSpPr/>
      </xdr:nvCxnSpPr>
      <xdr:spPr>
        <a:xfrm>
          <a:off x="15481300" y="1390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50164</xdr:rowOff>
    </xdr:from>
    <xdr:to>
      <xdr:col>76</xdr:col>
      <xdr:colOff>165100</xdr:colOff>
      <xdr:row>80</xdr:row>
      <xdr:rowOff>151764</xdr:rowOff>
    </xdr:to>
    <xdr:sp macro="" textlink="">
      <xdr:nvSpPr>
        <xdr:cNvPr id="776" name="楕円 775">
          <a:extLst>
            <a:ext uri="{FF2B5EF4-FFF2-40B4-BE49-F238E27FC236}">
              <a16:creationId xmlns:a16="http://schemas.microsoft.com/office/drawing/2014/main" id="{29E5A97D-4394-4951-909D-93587731640C}"/>
            </a:ext>
          </a:extLst>
        </xdr:cNvPr>
        <xdr:cNvSpPr/>
      </xdr:nvSpPr>
      <xdr:spPr>
        <a:xfrm>
          <a:off x="14541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100964</xdr:rowOff>
    </xdr:from>
    <xdr:to>
      <xdr:col>81</xdr:col>
      <xdr:colOff>50800</xdr:colOff>
      <xdr:row>81</xdr:row>
      <xdr:rowOff>19050</xdr:rowOff>
    </xdr:to>
    <xdr:cxnSp macro="">
      <xdr:nvCxnSpPr>
        <xdr:cNvPr id="777" name="直線コネクタ 776">
          <a:extLst>
            <a:ext uri="{FF2B5EF4-FFF2-40B4-BE49-F238E27FC236}">
              <a16:creationId xmlns:a16="http://schemas.microsoft.com/office/drawing/2014/main" id="{9BAB4ACA-EBCB-4E40-9B4F-032A6B30BA7E}"/>
            </a:ext>
          </a:extLst>
        </xdr:cNvPr>
        <xdr:cNvCxnSpPr/>
      </xdr:nvCxnSpPr>
      <xdr:spPr>
        <a:xfrm>
          <a:off x="14592300" y="13816964"/>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38736</xdr:rowOff>
    </xdr:from>
    <xdr:to>
      <xdr:col>72</xdr:col>
      <xdr:colOff>38100</xdr:colOff>
      <xdr:row>80</xdr:row>
      <xdr:rowOff>140336</xdr:rowOff>
    </xdr:to>
    <xdr:sp macro="" textlink="">
      <xdr:nvSpPr>
        <xdr:cNvPr id="778" name="楕円 777">
          <a:extLst>
            <a:ext uri="{FF2B5EF4-FFF2-40B4-BE49-F238E27FC236}">
              <a16:creationId xmlns:a16="http://schemas.microsoft.com/office/drawing/2014/main" id="{338476E0-AC93-4737-AED3-EB2483F43B9E}"/>
            </a:ext>
          </a:extLst>
        </xdr:cNvPr>
        <xdr:cNvSpPr/>
      </xdr:nvSpPr>
      <xdr:spPr>
        <a:xfrm>
          <a:off x="13652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89536</xdr:rowOff>
    </xdr:from>
    <xdr:to>
      <xdr:col>76</xdr:col>
      <xdr:colOff>114300</xdr:colOff>
      <xdr:row>80</xdr:row>
      <xdr:rowOff>100964</xdr:rowOff>
    </xdr:to>
    <xdr:cxnSp macro="">
      <xdr:nvCxnSpPr>
        <xdr:cNvPr id="779" name="直線コネクタ 778">
          <a:extLst>
            <a:ext uri="{FF2B5EF4-FFF2-40B4-BE49-F238E27FC236}">
              <a16:creationId xmlns:a16="http://schemas.microsoft.com/office/drawing/2014/main" id="{BEAAB053-0924-4DEE-83E2-0C1CB91327A3}"/>
            </a:ext>
          </a:extLst>
        </xdr:cNvPr>
        <xdr:cNvCxnSpPr/>
      </xdr:nvCxnSpPr>
      <xdr:spPr>
        <a:xfrm>
          <a:off x="13703300" y="138055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13970</xdr:rowOff>
    </xdr:from>
    <xdr:to>
      <xdr:col>67</xdr:col>
      <xdr:colOff>101600</xdr:colOff>
      <xdr:row>79</xdr:row>
      <xdr:rowOff>115570</xdr:rowOff>
    </xdr:to>
    <xdr:sp macro="" textlink="">
      <xdr:nvSpPr>
        <xdr:cNvPr id="780" name="楕円 779">
          <a:extLst>
            <a:ext uri="{FF2B5EF4-FFF2-40B4-BE49-F238E27FC236}">
              <a16:creationId xmlns:a16="http://schemas.microsoft.com/office/drawing/2014/main" id="{36AB9A79-D21E-43D4-8A8B-C50AAF003115}"/>
            </a:ext>
          </a:extLst>
        </xdr:cNvPr>
        <xdr:cNvSpPr/>
      </xdr:nvSpPr>
      <xdr:spPr>
        <a:xfrm>
          <a:off x="12763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64770</xdr:rowOff>
    </xdr:from>
    <xdr:to>
      <xdr:col>71</xdr:col>
      <xdr:colOff>177800</xdr:colOff>
      <xdr:row>80</xdr:row>
      <xdr:rowOff>89536</xdr:rowOff>
    </xdr:to>
    <xdr:cxnSp macro="">
      <xdr:nvCxnSpPr>
        <xdr:cNvPr id="781" name="直線コネクタ 780">
          <a:extLst>
            <a:ext uri="{FF2B5EF4-FFF2-40B4-BE49-F238E27FC236}">
              <a16:creationId xmlns:a16="http://schemas.microsoft.com/office/drawing/2014/main" id="{58F58D38-7FC4-4CCD-9FCF-2C75DB240EFC}"/>
            </a:ext>
          </a:extLst>
        </xdr:cNvPr>
        <xdr:cNvCxnSpPr/>
      </xdr:nvCxnSpPr>
      <xdr:spPr>
        <a:xfrm>
          <a:off x="12814300" y="13609320"/>
          <a:ext cx="889000"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2" name="n_1aveValue【消防施設】&#10;有形固定資産減価償却率">
          <a:extLst>
            <a:ext uri="{FF2B5EF4-FFF2-40B4-BE49-F238E27FC236}">
              <a16:creationId xmlns:a16="http://schemas.microsoft.com/office/drawing/2014/main" id="{C71F8858-3D40-4996-8130-F4C6683F5565}"/>
            </a:ext>
          </a:extLst>
        </xdr:cNvPr>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3" name="n_2aveValue【消防施設】&#10;有形固定資産減価償却率">
          <a:extLst>
            <a:ext uri="{FF2B5EF4-FFF2-40B4-BE49-F238E27FC236}">
              <a16:creationId xmlns:a16="http://schemas.microsoft.com/office/drawing/2014/main" id="{1186F5F3-E76E-4CA5-A281-BC551833EDF5}"/>
            </a:ext>
          </a:extLst>
        </xdr:cNvPr>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4" name="n_3aveValue【消防施設】&#10;有形固定資産減価償却率">
          <a:extLst>
            <a:ext uri="{FF2B5EF4-FFF2-40B4-BE49-F238E27FC236}">
              <a16:creationId xmlns:a16="http://schemas.microsoft.com/office/drawing/2014/main" id="{661F324E-9B0F-43BC-925C-5BA6FCEA6AA7}"/>
            </a:ext>
          </a:extLst>
        </xdr:cNvPr>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5" name="n_4aveValue【消防施設】&#10;有形固定資産減価償却率">
          <a:extLst>
            <a:ext uri="{FF2B5EF4-FFF2-40B4-BE49-F238E27FC236}">
              <a16:creationId xmlns:a16="http://schemas.microsoft.com/office/drawing/2014/main" id="{5AC09E3F-0E66-4590-A574-5078E3F8537C}"/>
            </a:ext>
          </a:extLst>
        </xdr:cNvPr>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86377</xdr:rowOff>
    </xdr:from>
    <xdr:ext cx="405111" cy="259045"/>
    <xdr:sp macro="" textlink="">
      <xdr:nvSpPr>
        <xdr:cNvPr id="786" name="n_1mainValue【消防施設】&#10;有形固定資産減価償却率">
          <a:extLst>
            <a:ext uri="{FF2B5EF4-FFF2-40B4-BE49-F238E27FC236}">
              <a16:creationId xmlns:a16="http://schemas.microsoft.com/office/drawing/2014/main" id="{A8F1433D-2DCF-4698-9E33-EE9D1C43C061}"/>
            </a:ext>
          </a:extLst>
        </xdr:cNvPr>
        <xdr:cNvSpPr txBox="1"/>
      </xdr:nvSpPr>
      <xdr:spPr>
        <a:xfrm>
          <a:off x="15266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168291</xdr:rowOff>
    </xdr:from>
    <xdr:ext cx="405111" cy="259045"/>
    <xdr:sp macro="" textlink="">
      <xdr:nvSpPr>
        <xdr:cNvPr id="787" name="n_2mainValue【消防施設】&#10;有形固定資産減価償却率">
          <a:extLst>
            <a:ext uri="{FF2B5EF4-FFF2-40B4-BE49-F238E27FC236}">
              <a16:creationId xmlns:a16="http://schemas.microsoft.com/office/drawing/2014/main" id="{3BDAF7BC-417F-4F05-9A7A-A5BBF92BE79D}"/>
            </a:ext>
          </a:extLst>
        </xdr:cNvPr>
        <xdr:cNvSpPr txBox="1"/>
      </xdr:nvSpPr>
      <xdr:spPr>
        <a:xfrm>
          <a:off x="14389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788" name="n_3mainValue【消防施設】&#10;有形固定資産減価償却率">
          <a:extLst>
            <a:ext uri="{FF2B5EF4-FFF2-40B4-BE49-F238E27FC236}">
              <a16:creationId xmlns:a16="http://schemas.microsoft.com/office/drawing/2014/main" id="{0E3D4974-B1B6-4426-B957-B7E64EA59190}"/>
            </a:ext>
          </a:extLst>
        </xdr:cNvPr>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132097</xdr:rowOff>
    </xdr:from>
    <xdr:ext cx="405111" cy="259045"/>
    <xdr:sp macro="" textlink="">
      <xdr:nvSpPr>
        <xdr:cNvPr id="789" name="n_4mainValue【消防施設】&#10;有形固定資産減価償却率">
          <a:extLst>
            <a:ext uri="{FF2B5EF4-FFF2-40B4-BE49-F238E27FC236}">
              <a16:creationId xmlns:a16="http://schemas.microsoft.com/office/drawing/2014/main" id="{5B7EBF3E-9CE1-43EB-B093-6F87994B4739}"/>
            </a:ext>
          </a:extLst>
        </xdr:cNvPr>
        <xdr:cNvSpPr txBox="1"/>
      </xdr:nvSpPr>
      <xdr:spPr>
        <a:xfrm>
          <a:off x="12611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a:extLst>
            <a:ext uri="{FF2B5EF4-FFF2-40B4-BE49-F238E27FC236}">
              <a16:creationId xmlns:a16="http://schemas.microsoft.com/office/drawing/2014/main" id="{88D75E8E-6B9C-4912-A2DB-8A92600C2D3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a:extLst>
            <a:ext uri="{FF2B5EF4-FFF2-40B4-BE49-F238E27FC236}">
              <a16:creationId xmlns:a16="http://schemas.microsoft.com/office/drawing/2014/main" id="{8EA8F47F-1B6F-4440-9CD0-1EB021CBEC2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a:extLst>
            <a:ext uri="{FF2B5EF4-FFF2-40B4-BE49-F238E27FC236}">
              <a16:creationId xmlns:a16="http://schemas.microsoft.com/office/drawing/2014/main" id="{6CFF68BF-270C-4CF2-9E54-5174EA63882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a:extLst>
            <a:ext uri="{FF2B5EF4-FFF2-40B4-BE49-F238E27FC236}">
              <a16:creationId xmlns:a16="http://schemas.microsoft.com/office/drawing/2014/main" id="{4236FF65-A613-4A5F-A1FD-86A302CB239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a:extLst>
            <a:ext uri="{FF2B5EF4-FFF2-40B4-BE49-F238E27FC236}">
              <a16:creationId xmlns:a16="http://schemas.microsoft.com/office/drawing/2014/main" id="{6B108C4A-5322-4259-AA2A-564A86F6D60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a:extLst>
            <a:ext uri="{FF2B5EF4-FFF2-40B4-BE49-F238E27FC236}">
              <a16:creationId xmlns:a16="http://schemas.microsoft.com/office/drawing/2014/main" id="{171DBF39-9A5F-448D-A210-4813D388C9D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a:extLst>
            <a:ext uri="{FF2B5EF4-FFF2-40B4-BE49-F238E27FC236}">
              <a16:creationId xmlns:a16="http://schemas.microsoft.com/office/drawing/2014/main" id="{B867C741-3645-4A0B-B3FA-D7F51F29526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a:extLst>
            <a:ext uri="{FF2B5EF4-FFF2-40B4-BE49-F238E27FC236}">
              <a16:creationId xmlns:a16="http://schemas.microsoft.com/office/drawing/2014/main" id="{B66CA00D-86AE-46E3-8F91-11323B10F3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a:extLst>
            <a:ext uri="{FF2B5EF4-FFF2-40B4-BE49-F238E27FC236}">
              <a16:creationId xmlns:a16="http://schemas.microsoft.com/office/drawing/2014/main" id="{0BB4E9DB-F8F8-425F-9420-3842B75A768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a:extLst>
            <a:ext uri="{FF2B5EF4-FFF2-40B4-BE49-F238E27FC236}">
              <a16:creationId xmlns:a16="http://schemas.microsoft.com/office/drawing/2014/main" id="{DC97C547-CD19-41E0-9C89-3B79F192F38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a:extLst>
            <a:ext uri="{FF2B5EF4-FFF2-40B4-BE49-F238E27FC236}">
              <a16:creationId xmlns:a16="http://schemas.microsoft.com/office/drawing/2014/main" id="{932CEFC3-F916-4DCE-8145-8B3720D4CCA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a:extLst>
            <a:ext uri="{FF2B5EF4-FFF2-40B4-BE49-F238E27FC236}">
              <a16:creationId xmlns:a16="http://schemas.microsoft.com/office/drawing/2014/main" id="{65CC70E3-5935-4506-B041-EFA3A4DC1F6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a:extLst>
            <a:ext uri="{FF2B5EF4-FFF2-40B4-BE49-F238E27FC236}">
              <a16:creationId xmlns:a16="http://schemas.microsoft.com/office/drawing/2014/main" id="{B1D85E82-873B-4B79-B1FD-FFACF03F242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a:extLst>
            <a:ext uri="{FF2B5EF4-FFF2-40B4-BE49-F238E27FC236}">
              <a16:creationId xmlns:a16="http://schemas.microsoft.com/office/drawing/2014/main" id="{0DE2CB84-D8F3-4206-A645-A1EF07CA647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a:extLst>
            <a:ext uri="{FF2B5EF4-FFF2-40B4-BE49-F238E27FC236}">
              <a16:creationId xmlns:a16="http://schemas.microsoft.com/office/drawing/2014/main" id="{9C1D6FF3-DECC-473F-B856-5997B277D68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a:extLst>
            <a:ext uri="{FF2B5EF4-FFF2-40B4-BE49-F238E27FC236}">
              <a16:creationId xmlns:a16="http://schemas.microsoft.com/office/drawing/2014/main" id="{EFF3B3C0-99FA-47B4-A083-3E766332D64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a:extLst>
            <a:ext uri="{FF2B5EF4-FFF2-40B4-BE49-F238E27FC236}">
              <a16:creationId xmlns:a16="http://schemas.microsoft.com/office/drawing/2014/main" id="{4EF04756-3BF2-4A66-8E55-9751711E7B3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a:extLst>
            <a:ext uri="{FF2B5EF4-FFF2-40B4-BE49-F238E27FC236}">
              <a16:creationId xmlns:a16="http://schemas.microsoft.com/office/drawing/2014/main" id="{F88A8141-4588-4FF9-BF9F-D3C750A5DDC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8E4A6635-2706-4FBC-93DD-9B47641F42C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a:extLst>
            <a:ext uri="{FF2B5EF4-FFF2-40B4-BE49-F238E27FC236}">
              <a16:creationId xmlns:a16="http://schemas.microsoft.com/office/drawing/2014/main" id="{0CA048B5-8053-4A34-90DF-EF661D6590E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a:extLst>
            <a:ext uri="{FF2B5EF4-FFF2-40B4-BE49-F238E27FC236}">
              <a16:creationId xmlns:a16="http://schemas.microsoft.com/office/drawing/2014/main" id="{E9ECD02B-E4FF-486D-8F8C-1D5857E1318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a:extLst>
            <a:ext uri="{FF2B5EF4-FFF2-40B4-BE49-F238E27FC236}">
              <a16:creationId xmlns:a16="http://schemas.microsoft.com/office/drawing/2014/main" id="{1479EE97-0375-4FED-A9EA-79774D5AEC9D}"/>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a:extLst>
            <a:ext uri="{FF2B5EF4-FFF2-40B4-BE49-F238E27FC236}">
              <a16:creationId xmlns:a16="http://schemas.microsoft.com/office/drawing/2014/main" id="{4A742CE3-249C-45E5-B7B2-85FAD601C7AB}"/>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a:extLst>
            <a:ext uri="{FF2B5EF4-FFF2-40B4-BE49-F238E27FC236}">
              <a16:creationId xmlns:a16="http://schemas.microsoft.com/office/drawing/2014/main" id="{20074105-2B5F-4994-AF2E-443AD023887A}"/>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a:extLst>
            <a:ext uri="{FF2B5EF4-FFF2-40B4-BE49-F238E27FC236}">
              <a16:creationId xmlns:a16="http://schemas.microsoft.com/office/drawing/2014/main" id="{66FC6B08-A3B8-479D-914A-1424415424CF}"/>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a:extLst>
            <a:ext uri="{FF2B5EF4-FFF2-40B4-BE49-F238E27FC236}">
              <a16:creationId xmlns:a16="http://schemas.microsoft.com/office/drawing/2014/main" id="{2C5B0EAC-EC5A-4964-84EE-095FB912FF81}"/>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6" name="【消防施設】&#10;一人当たり面積平均値テキスト">
          <a:extLst>
            <a:ext uri="{FF2B5EF4-FFF2-40B4-BE49-F238E27FC236}">
              <a16:creationId xmlns:a16="http://schemas.microsoft.com/office/drawing/2014/main" id="{3DB6BCAD-1AA8-4541-917F-5A6CDE40D8FB}"/>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a:extLst>
            <a:ext uri="{FF2B5EF4-FFF2-40B4-BE49-F238E27FC236}">
              <a16:creationId xmlns:a16="http://schemas.microsoft.com/office/drawing/2014/main" id="{E093F281-F830-4826-9DF1-8B2DDDE1BB6E}"/>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a:extLst>
            <a:ext uri="{FF2B5EF4-FFF2-40B4-BE49-F238E27FC236}">
              <a16:creationId xmlns:a16="http://schemas.microsoft.com/office/drawing/2014/main" id="{1CC75113-AAC9-4671-89B1-D8A4D000C92C}"/>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a:extLst>
            <a:ext uri="{FF2B5EF4-FFF2-40B4-BE49-F238E27FC236}">
              <a16:creationId xmlns:a16="http://schemas.microsoft.com/office/drawing/2014/main" id="{D1A446AB-0835-4DA2-ABE8-34E4AD4EE9DD}"/>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a:extLst>
            <a:ext uri="{FF2B5EF4-FFF2-40B4-BE49-F238E27FC236}">
              <a16:creationId xmlns:a16="http://schemas.microsoft.com/office/drawing/2014/main" id="{B85F9888-E3C5-4087-AA0C-0B1D09DE4F75}"/>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a:extLst>
            <a:ext uri="{FF2B5EF4-FFF2-40B4-BE49-F238E27FC236}">
              <a16:creationId xmlns:a16="http://schemas.microsoft.com/office/drawing/2014/main" id="{B7530D48-C42B-4F4A-BA16-B8442E91DF82}"/>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8BB70CCA-7D72-4D55-A65D-1F53A73D87B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E5798FD6-E0D2-48C8-B5EA-6B32E5F5B37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751A2504-FF52-4AA2-A002-A51AD044671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B2662F7E-8AFD-4818-905B-4B17A7243CD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8C3D215E-BCE5-4AD8-996D-59F47AB5C1C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27" name="楕円 826">
          <a:extLst>
            <a:ext uri="{FF2B5EF4-FFF2-40B4-BE49-F238E27FC236}">
              <a16:creationId xmlns:a16="http://schemas.microsoft.com/office/drawing/2014/main" id="{D00DDEC9-4417-414F-B71F-C967247E46B9}"/>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28" name="【消防施設】&#10;一人当たり面積該当値テキスト">
          <a:extLst>
            <a:ext uri="{FF2B5EF4-FFF2-40B4-BE49-F238E27FC236}">
              <a16:creationId xmlns:a16="http://schemas.microsoft.com/office/drawing/2014/main" id="{672A2A1E-15DF-4293-892F-AFF54A1AD03D}"/>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829" name="楕円 828">
          <a:extLst>
            <a:ext uri="{FF2B5EF4-FFF2-40B4-BE49-F238E27FC236}">
              <a16:creationId xmlns:a16="http://schemas.microsoft.com/office/drawing/2014/main" id="{3FC1C634-922F-492D-BAB2-ABE5B4F04EAC}"/>
            </a:ext>
          </a:extLst>
        </xdr:cNvPr>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156972</xdr:rowOff>
    </xdr:to>
    <xdr:cxnSp macro="">
      <xdr:nvCxnSpPr>
        <xdr:cNvPr id="830" name="直線コネクタ 829">
          <a:extLst>
            <a:ext uri="{FF2B5EF4-FFF2-40B4-BE49-F238E27FC236}">
              <a16:creationId xmlns:a16="http://schemas.microsoft.com/office/drawing/2014/main" id="{904CD5B2-B5FF-40DA-B88D-54ED3EDE634E}"/>
            </a:ext>
          </a:extLst>
        </xdr:cNvPr>
        <xdr:cNvCxnSpPr/>
      </xdr:nvCxnSpPr>
      <xdr:spPr>
        <a:xfrm flipV="1">
          <a:off x="21323300" y="1455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831" name="楕円 830">
          <a:extLst>
            <a:ext uri="{FF2B5EF4-FFF2-40B4-BE49-F238E27FC236}">
              <a16:creationId xmlns:a16="http://schemas.microsoft.com/office/drawing/2014/main" id="{FF703BD5-6907-45E5-BC2C-FC073BC383C0}"/>
            </a:ext>
          </a:extLst>
        </xdr:cNvPr>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85</xdr:row>
      <xdr:rowOff>150113</xdr:rowOff>
    </xdr:to>
    <xdr:cxnSp macro="">
      <xdr:nvCxnSpPr>
        <xdr:cNvPr id="832" name="直線コネクタ 831">
          <a:extLst>
            <a:ext uri="{FF2B5EF4-FFF2-40B4-BE49-F238E27FC236}">
              <a16:creationId xmlns:a16="http://schemas.microsoft.com/office/drawing/2014/main" id="{BC0690DE-CAC9-481E-AE1E-88203062F2CF}"/>
            </a:ext>
          </a:extLst>
        </xdr:cNvPr>
        <xdr:cNvCxnSpPr/>
      </xdr:nvCxnSpPr>
      <xdr:spPr>
        <a:xfrm flipV="1">
          <a:off x="20434300" y="14558772"/>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833" name="楕円 832">
          <a:extLst>
            <a:ext uri="{FF2B5EF4-FFF2-40B4-BE49-F238E27FC236}">
              <a16:creationId xmlns:a16="http://schemas.microsoft.com/office/drawing/2014/main" id="{7DD23402-5F8F-450B-800E-8D1ACFD6800E}"/>
            </a:ext>
          </a:extLst>
        </xdr:cNvPr>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150113</xdr:rowOff>
    </xdr:from>
    <xdr:to>
      <xdr:col>107</xdr:col>
      <xdr:colOff>50800</xdr:colOff>
      <xdr:row>85</xdr:row>
      <xdr:rowOff>159258</xdr:rowOff>
    </xdr:to>
    <xdr:cxnSp macro="">
      <xdr:nvCxnSpPr>
        <xdr:cNvPr id="834" name="直線コネクタ 833">
          <a:extLst>
            <a:ext uri="{FF2B5EF4-FFF2-40B4-BE49-F238E27FC236}">
              <a16:creationId xmlns:a16="http://schemas.microsoft.com/office/drawing/2014/main" id="{EFAB3454-984D-4959-BEFA-DD913DF8E3EE}"/>
            </a:ext>
          </a:extLst>
        </xdr:cNvPr>
        <xdr:cNvCxnSpPr/>
      </xdr:nvCxnSpPr>
      <xdr:spPr>
        <a:xfrm flipV="1">
          <a:off x="19545300" y="147233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108458</xdr:rowOff>
    </xdr:from>
    <xdr:to>
      <xdr:col>98</xdr:col>
      <xdr:colOff>38100</xdr:colOff>
      <xdr:row>86</xdr:row>
      <xdr:rowOff>38608</xdr:rowOff>
    </xdr:to>
    <xdr:sp macro="" textlink="">
      <xdr:nvSpPr>
        <xdr:cNvPr id="835" name="楕円 834">
          <a:extLst>
            <a:ext uri="{FF2B5EF4-FFF2-40B4-BE49-F238E27FC236}">
              <a16:creationId xmlns:a16="http://schemas.microsoft.com/office/drawing/2014/main" id="{2606AC32-72DD-4D06-9254-D68EE56E6321}"/>
            </a:ext>
          </a:extLst>
        </xdr:cNvPr>
        <xdr:cNvSpPr/>
      </xdr:nvSpPr>
      <xdr:spPr>
        <a:xfrm>
          <a:off x="18605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159258</xdr:rowOff>
    </xdr:from>
    <xdr:to>
      <xdr:col>102</xdr:col>
      <xdr:colOff>114300</xdr:colOff>
      <xdr:row>85</xdr:row>
      <xdr:rowOff>159258</xdr:rowOff>
    </xdr:to>
    <xdr:cxnSp macro="">
      <xdr:nvCxnSpPr>
        <xdr:cNvPr id="836" name="直線コネクタ 835">
          <a:extLst>
            <a:ext uri="{FF2B5EF4-FFF2-40B4-BE49-F238E27FC236}">
              <a16:creationId xmlns:a16="http://schemas.microsoft.com/office/drawing/2014/main" id="{00DEFC70-4027-409D-B854-16F3C7F9FB4C}"/>
            </a:ext>
          </a:extLst>
        </xdr:cNvPr>
        <xdr:cNvCxnSpPr/>
      </xdr:nvCxnSpPr>
      <xdr:spPr>
        <a:xfrm>
          <a:off x="18656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7" name="n_1aveValue【消防施設】&#10;一人当たり面積">
          <a:extLst>
            <a:ext uri="{FF2B5EF4-FFF2-40B4-BE49-F238E27FC236}">
              <a16:creationId xmlns:a16="http://schemas.microsoft.com/office/drawing/2014/main" id="{87B3E4A4-B028-4BB3-93C4-FB529E84CE42}"/>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8" name="n_2aveValue【消防施設】&#10;一人当たり面積">
          <a:extLst>
            <a:ext uri="{FF2B5EF4-FFF2-40B4-BE49-F238E27FC236}">
              <a16:creationId xmlns:a16="http://schemas.microsoft.com/office/drawing/2014/main" id="{77F454D1-27B4-4E6F-B4A5-E93F75485A59}"/>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9" name="n_3aveValue【消防施設】&#10;一人当たり面積">
          <a:extLst>
            <a:ext uri="{FF2B5EF4-FFF2-40B4-BE49-F238E27FC236}">
              <a16:creationId xmlns:a16="http://schemas.microsoft.com/office/drawing/2014/main" id="{4F61394D-94FE-4BEA-AF97-F2027835ABB9}"/>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40" name="n_4aveValue【消防施設】&#10;一人当たり面積">
          <a:extLst>
            <a:ext uri="{FF2B5EF4-FFF2-40B4-BE49-F238E27FC236}">
              <a16:creationId xmlns:a16="http://schemas.microsoft.com/office/drawing/2014/main" id="{2C781850-7C59-4953-8BF1-8C37367E32C9}"/>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841" name="n_1mainValue【消防施設】&#10;一人当たり面積">
          <a:extLst>
            <a:ext uri="{FF2B5EF4-FFF2-40B4-BE49-F238E27FC236}">
              <a16:creationId xmlns:a16="http://schemas.microsoft.com/office/drawing/2014/main" id="{65ABF738-60CC-411D-B314-A4E2A910E3B8}"/>
            </a:ext>
          </a:extLst>
        </xdr:cNvPr>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842" name="n_2mainValue【消防施設】&#10;一人当たり面積">
          <a:extLst>
            <a:ext uri="{FF2B5EF4-FFF2-40B4-BE49-F238E27FC236}">
              <a16:creationId xmlns:a16="http://schemas.microsoft.com/office/drawing/2014/main" id="{921799E7-DB7B-4A15-9F7B-992F77187755}"/>
            </a:ext>
          </a:extLst>
        </xdr:cNvPr>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843" name="n_3mainValue【消防施設】&#10;一人当たり面積">
          <a:extLst>
            <a:ext uri="{FF2B5EF4-FFF2-40B4-BE49-F238E27FC236}">
              <a16:creationId xmlns:a16="http://schemas.microsoft.com/office/drawing/2014/main" id="{7A2C7477-4420-4030-9871-609418D0C901}"/>
            </a:ext>
          </a:extLst>
        </xdr:cNvPr>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29735</xdr:rowOff>
    </xdr:from>
    <xdr:ext cx="469744" cy="259045"/>
    <xdr:sp macro="" textlink="">
      <xdr:nvSpPr>
        <xdr:cNvPr id="844" name="n_4mainValue【消防施設】&#10;一人当たり面積">
          <a:extLst>
            <a:ext uri="{FF2B5EF4-FFF2-40B4-BE49-F238E27FC236}">
              <a16:creationId xmlns:a16="http://schemas.microsoft.com/office/drawing/2014/main" id="{F8512621-B7F0-47D7-B2EF-AF1E2FA4576B}"/>
            </a:ext>
          </a:extLst>
        </xdr:cNvPr>
        <xdr:cNvSpPr txBox="1"/>
      </xdr:nvSpPr>
      <xdr:spPr>
        <a:xfrm>
          <a:off x="18421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1E825C1E-5B2D-43A0-A4DC-FD007C68BFA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D3C91E9D-A29D-40BA-A8A2-2A659BE6010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30B5A03F-ECE0-4AF4-A442-DBF3CC53361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A6B0A8C9-FD84-40AE-9453-FCDF09AA4FB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144E636E-0E52-4232-AACF-A7A5F4A772E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3EBD6DE8-6B10-405D-986E-31F3E200B8B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4E9C7106-116E-4C0E-A37A-5570FE3D6CC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4EF0C95D-7CAB-4A32-9CA3-91B19E6870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a:extLst>
            <a:ext uri="{FF2B5EF4-FFF2-40B4-BE49-F238E27FC236}">
              <a16:creationId xmlns:a16="http://schemas.microsoft.com/office/drawing/2014/main" id="{EF321C2B-8EA8-4A5E-A05B-5C2CFA4A47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7C5EBDA8-436F-45EB-9288-5E543079D16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14D6CE61-79F7-42B4-A68E-BB869B63825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a:extLst>
            <a:ext uri="{FF2B5EF4-FFF2-40B4-BE49-F238E27FC236}">
              <a16:creationId xmlns:a16="http://schemas.microsoft.com/office/drawing/2014/main" id="{66E93074-24FD-41D1-BBE3-3D7C331FF59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AC863BAD-2147-4946-B77A-FBBED30FB2E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a:extLst>
            <a:ext uri="{FF2B5EF4-FFF2-40B4-BE49-F238E27FC236}">
              <a16:creationId xmlns:a16="http://schemas.microsoft.com/office/drawing/2014/main" id="{812B5048-E7A9-406F-B0A9-19E05DA97FA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a:extLst>
            <a:ext uri="{FF2B5EF4-FFF2-40B4-BE49-F238E27FC236}">
              <a16:creationId xmlns:a16="http://schemas.microsoft.com/office/drawing/2014/main" id="{DF1DCB35-50F7-4E4B-A450-8B4361427E2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a:extLst>
            <a:ext uri="{FF2B5EF4-FFF2-40B4-BE49-F238E27FC236}">
              <a16:creationId xmlns:a16="http://schemas.microsoft.com/office/drawing/2014/main" id="{59539633-FEB2-41E6-951C-918D9D51D6C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a:extLst>
            <a:ext uri="{FF2B5EF4-FFF2-40B4-BE49-F238E27FC236}">
              <a16:creationId xmlns:a16="http://schemas.microsoft.com/office/drawing/2014/main" id="{B8195E9A-B3D5-4F30-BEF8-C652EB7F4B2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a:extLst>
            <a:ext uri="{FF2B5EF4-FFF2-40B4-BE49-F238E27FC236}">
              <a16:creationId xmlns:a16="http://schemas.microsoft.com/office/drawing/2014/main" id="{4983B975-EC41-465B-B1EE-EB9FBB24EC6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a:extLst>
            <a:ext uri="{FF2B5EF4-FFF2-40B4-BE49-F238E27FC236}">
              <a16:creationId xmlns:a16="http://schemas.microsoft.com/office/drawing/2014/main" id="{DC497D12-E26D-4C27-A827-D8048131A94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a:extLst>
            <a:ext uri="{FF2B5EF4-FFF2-40B4-BE49-F238E27FC236}">
              <a16:creationId xmlns:a16="http://schemas.microsoft.com/office/drawing/2014/main" id="{25A89E22-78DA-4A77-9477-21D7EC8DC43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a:extLst>
            <a:ext uri="{FF2B5EF4-FFF2-40B4-BE49-F238E27FC236}">
              <a16:creationId xmlns:a16="http://schemas.microsoft.com/office/drawing/2014/main" id="{766C034D-D087-4194-8A62-62A296FCFEA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a:extLst>
            <a:ext uri="{FF2B5EF4-FFF2-40B4-BE49-F238E27FC236}">
              <a16:creationId xmlns:a16="http://schemas.microsoft.com/office/drawing/2014/main" id="{53163D80-1AFF-443A-A935-CBC9A04375E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a:extLst>
            <a:ext uri="{FF2B5EF4-FFF2-40B4-BE49-F238E27FC236}">
              <a16:creationId xmlns:a16="http://schemas.microsoft.com/office/drawing/2014/main" id="{D98D33B4-1E35-4CC5-9197-A142BEFDDA0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6AB3E60F-E219-4F02-9FFF-29282805395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7BBFB610-3039-42DB-BCEF-419C6B15E83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a:extLst>
            <a:ext uri="{FF2B5EF4-FFF2-40B4-BE49-F238E27FC236}">
              <a16:creationId xmlns:a16="http://schemas.microsoft.com/office/drawing/2014/main" id="{34DCF3FF-C7E8-4D29-8E62-AEFC86F8BA1E}"/>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a:extLst>
            <a:ext uri="{FF2B5EF4-FFF2-40B4-BE49-F238E27FC236}">
              <a16:creationId xmlns:a16="http://schemas.microsoft.com/office/drawing/2014/main" id="{0CD95B52-3914-4ED9-AD96-347E306E72DC}"/>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a:extLst>
            <a:ext uri="{FF2B5EF4-FFF2-40B4-BE49-F238E27FC236}">
              <a16:creationId xmlns:a16="http://schemas.microsoft.com/office/drawing/2014/main" id="{95ED3C76-D85C-40BD-A131-2B5EADC3163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a:extLst>
            <a:ext uri="{FF2B5EF4-FFF2-40B4-BE49-F238E27FC236}">
              <a16:creationId xmlns:a16="http://schemas.microsoft.com/office/drawing/2014/main" id="{4B61F579-B03E-4EA3-B754-EF10AAE9BE24}"/>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a:extLst>
            <a:ext uri="{FF2B5EF4-FFF2-40B4-BE49-F238E27FC236}">
              <a16:creationId xmlns:a16="http://schemas.microsoft.com/office/drawing/2014/main" id="{E687B9B5-8124-4F23-977F-947FB53E4D58}"/>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a:extLst>
            <a:ext uri="{FF2B5EF4-FFF2-40B4-BE49-F238E27FC236}">
              <a16:creationId xmlns:a16="http://schemas.microsoft.com/office/drawing/2014/main" id="{05C755E6-00BD-4943-903D-82B9D9175695}"/>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a:extLst>
            <a:ext uri="{FF2B5EF4-FFF2-40B4-BE49-F238E27FC236}">
              <a16:creationId xmlns:a16="http://schemas.microsoft.com/office/drawing/2014/main" id="{8564BB66-4AB7-45B3-8320-7EDB3F43F230}"/>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a:extLst>
            <a:ext uri="{FF2B5EF4-FFF2-40B4-BE49-F238E27FC236}">
              <a16:creationId xmlns:a16="http://schemas.microsoft.com/office/drawing/2014/main" id="{311BA104-F2B1-44CB-8273-43950BF715AA}"/>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a:extLst>
            <a:ext uri="{FF2B5EF4-FFF2-40B4-BE49-F238E27FC236}">
              <a16:creationId xmlns:a16="http://schemas.microsoft.com/office/drawing/2014/main" id="{3DC706C8-9CF7-4421-A2D6-C2E2FC9E4D40}"/>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a:extLst>
            <a:ext uri="{FF2B5EF4-FFF2-40B4-BE49-F238E27FC236}">
              <a16:creationId xmlns:a16="http://schemas.microsoft.com/office/drawing/2014/main" id="{E06C425B-0D6D-4701-B0EE-A1770A8CF89B}"/>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a:extLst>
            <a:ext uri="{FF2B5EF4-FFF2-40B4-BE49-F238E27FC236}">
              <a16:creationId xmlns:a16="http://schemas.microsoft.com/office/drawing/2014/main" id="{64434DB5-34C4-4F59-868F-E8C1C1DB1DB5}"/>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B1543552-AFA0-416A-AB4C-F9A1FCA53CE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F5D8107F-1C8F-476F-AE90-9401549C439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793ECBF9-99A2-4C7C-B71E-A8ED3131CD9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FA173E2B-0F0B-49EE-9F5A-EF576312158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F7FB0FEA-ECB7-4471-9A3C-ECEA54AD57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131536</xdr:rowOff>
    </xdr:from>
    <xdr:to>
      <xdr:col>85</xdr:col>
      <xdr:colOff>177800</xdr:colOff>
      <xdr:row>108</xdr:row>
      <xdr:rowOff>61686</xdr:rowOff>
    </xdr:to>
    <xdr:sp macro="" textlink="">
      <xdr:nvSpPr>
        <xdr:cNvPr id="886" name="楕円 885">
          <a:extLst>
            <a:ext uri="{FF2B5EF4-FFF2-40B4-BE49-F238E27FC236}">
              <a16:creationId xmlns:a16="http://schemas.microsoft.com/office/drawing/2014/main" id="{EF5CFF26-BC06-499D-A215-9A7E67FACB0E}"/>
            </a:ext>
          </a:extLst>
        </xdr:cNvPr>
        <xdr:cNvSpPr/>
      </xdr:nvSpPr>
      <xdr:spPr>
        <a:xfrm>
          <a:off x="16268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109963</xdr:rowOff>
    </xdr:from>
    <xdr:ext cx="405111" cy="259045"/>
    <xdr:sp macro="" textlink="">
      <xdr:nvSpPr>
        <xdr:cNvPr id="887" name="【庁舎】&#10;有形固定資産減価償却率該当値テキスト">
          <a:extLst>
            <a:ext uri="{FF2B5EF4-FFF2-40B4-BE49-F238E27FC236}">
              <a16:creationId xmlns:a16="http://schemas.microsoft.com/office/drawing/2014/main" id="{D726E989-0997-43A3-AE25-6C5277CE350C}"/>
            </a:ext>
          </a:extLst>
        </xdr:cNvPr>
        <xdr:cNvSpPr txBox="1"/>
      </xdr:nvSpPr>
      <xdr:spPr>
        <a:xfrm>
          <a:off x="16357600"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888" name="楕円 887">
          <a:extLst>
            <a:ext uri="{FF2B5EF4-FFF2-40B4-BE49-F238E27FC236}">
              <a16:creationId xmlns:a16="http://schemas.microsoft.com/office/drawing/2014/main" id="{888BA18D-E6A0-44EB-B8A0-23DD10D58D57}"/>
            </a:ext>
          </a:extLst>
        </xdr:cNvPr>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108</xdr:row>
      <xdr:rowOff>10886</xdr:rowOff>
    </xdr:to>
    <xdr:cxnSp macro="">
      <xdr:nvCxnSpPr>
        <xdr:cNvPr id="889" name="直線コネクタ 888">
          <a:extLst>
            <a:ext uri="{FF2B5EF4-FFF2-40B4-BE49-F238E27FC236}">
              <a16:creationId xmlns:a16="http://schemas.microsoft.com/office/drawing/2014/main" id="{F587217B-60CA-4474-8FB0-276F511F57B7}"/>
            </a:ext>
          </a:extLst>
        </xdr:cNvPr>
        <xdr:cNvCxnSpPr/>
      </xdr:nvCxnSpPr>
      <xdr:spPr>
        <a:xfrm>
          <a:off x="15481300" y="1850625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95613</xdr:rowOff>
    </xdr:from>
    <xdr:to>
      <xdr:col>76</xdr:col>
      <xdr:colOff>165100</xdr:colOff>
      <xdr:row>108</xdr:row>
      <xdr:rowOff>25763</xdr:rowOff>
    </xdr:to>
    <xdr:sp macro="" textlink="">
      <xdr:nvSpPr>
        <xdr:cNvPr id="890" name="楕円 889">
          <a:extLst>
            <a:ext uri="{FF2B5EF4-FFF2-40B4-BE49-F238E27FC236}">
              <a16:creationId xmlns:a16="http://schemas.microsoft.com/office/drawing/2014/main" id="{6C87D7AD-636E-4CEC-922B-BC872DA78AEC}"/>
            </a:ext>
          </a:extLst>
        </xdr:cNvPr>
        <xdr:cNvSpPr/>
      </xdr:nvSpPr>
      <xdr:spPr>
        <a:xfrm>
          <a:off x="14541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146413</xdr:rowOff>
    </xdr:from>
    <xdr:to>
      <xdr:col>81</xdr:col>
      <xdr:colOff>50800</xdr:colOff>
      <xdr:row>107</xdr:row>
      <xdr:rowOff>161108</xdr:rowOff>
    </xdr:to>
    <xdr:cxnSp macro="">
      <xdr:nvCxnSpPr>
        <xdr:cNvPr id="891" name="直線コネクタ 890">
          <a:extLst>
            <a:ext uri="{FF2B5EF4-FFF2-40B4-BE49-F238E27FC236}">
              <a16:creationId xmlns:a16="http://schemas.microsoft.com/office/drawing/2014/main" id="{5CD1E1EE-89BB-44FD-BC9A-6CDC4158A481}"/>
            </a:ext>
          </a:extLst>
        </xdr:cNvPr>
        <xdr:cNvCxnSpPr/>
      </xdr:nvCxnSpPr>
      <xdr:spPr>
        <a:xfrm>
          <a:off x="14592300" y="184915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72752</xdr:rowOff>
    </xdr:from>
    <xdr:to>
      <xdr:col>72</xdr:col>
      <xdr:colOff>38100</xdr:colOff>
      <xdr:row>108</xdr:row>
      <xdr:rowOff>2902</xdr:rowOff>
    </xdr:to>
    <xdr:sp macro="" textlink="">
      <xdr:nvSpPr>
        <xdr:cNvPr id="892" name="楕円 891">
          <a:extLst>
            <a:ext uri="{FF2B5EF4-FFF2-40B4-BE49-F238E27FC236}">
              <a16:creationId xmlns:a16="http://schemas.microsoft.com/office/drawing/2014/main" id="{6356252F-488C-4253-AAC6-2E16719B9A5B}"/>
            </a:ext>
          </a:extLst>
        </xdr:cNvPr>
        <xdr:cNvSpPr/>
      </xdr:nvSpPr>
      <xdr:spPr>
        <a:xfrm>
          <a:off x="1365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123552</xdr:rowOff>
    </xdr:from>
    <xdr:to>
      <xdr:col>76</xdr:col>
      <xdr:colOff>114300</xdr:colOff>
      <xdr:row>107</xdr:row>
      <xdr:rowOff>146413</xdr:rowOff>
    </xdr:to>
    <xdr:cxnSp macro="">
      <xdr:nvCxnSpPr>
        <xdr:cNvPr id="893" name="直線コネクタ 892">
          <a:extLst>
            <a:ext uri="{FF2B5EF4-FFF2-40B4-BE49-F238E27FC236}">
              <a16:creationId xmlns:a16="http://schemas.microsoft.com/office/drawing/2014/main" id="{AC6A09A8-9EE9-4176-B0BA-8623E31A7463}"/>
            </a:ext>
          </a:extLst>
        </xdr:cNvPr>
        <xdr:cNvCxnSpPr/>
      </xdr:nvCxnSpPr>
      <xdr:spPr>
        <a:xfrm>
          <a:off x="13703300" y="184687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38463</xdr:rowOff>
    </xdr:from>
    <xdr:to>
      <xdr:col>67</xdr:col>
      <xdr:colOff>101600</xdr:colOff>
      <xdr:row>104</xdr:row>
      <xdr:rowOff>140063</xdr:rowOff>
    </xdr:to>
    <xdr:sp macro="" textlink="">
      <xdr:nvSpPr>
        <xdr:cNvPr id="894" name="楕円 893">
          <a:extLst>
            <a:ext uri="{FF2B5EF4-FFF2-40B4-BE49-F238E27FC236}">
              <a16:creationId xmlns:a16="http://schemas.microsoft.com/office/drawing/2014/main" id="{5F748889-D8B2-47AF-9957-699244249D39}"/>
            </a:ext>
          </a:extLst>
        </xdr:cNvPr>
        <xdr:cNvSpPr/>
      </xdr:nvSpPr>
      <xdr:spPr>
        <a:xfrm>
          <a:off x="12763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89263</xdr:rowOff>
    </xdr:from>
    <xdr:to>
      <xdr:col>71</xdr:col>
      <xdr:colOff>177800</xdr:colOff>
      <xdr:row>107</xdr:row>
      <xdr:rowOff>123552</xdr:rowOff>
    </xdr:to>
    <xdr:cxnSp macro="">
      <xdr:nvCxnSpPr>
        <xdr:cNvPr id="895" name="直線コネクタ 894">
          <a:extLst>
            <a:ext uri="{FF2B5EF4-FFF2-40B4-BE49-F238E27FC236}">
              <a16:creationId xmlns:a16="http://schemas.microsoft.com/office/drawing/2014/main" id="{6A785E19-4B90-4C53-BFFB-4807F479E404}"/>
            </a:ext>
          </a:extLst>
        </xdr:cNvPr>
        <xdr:cNvCxnSpPr/>
      </xdr:nvCxnSpPr>
      <xdr:spPr>
        <a:xfrm>
          <a:off x="12814300" y="17920063"/>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a:extLst>
            <a:ext uri="{FF2B5EF4-FFF2-40B4-BE49-F238E27FC236}">
              <a16:creationId xmlns:a16="http://schemas.microsoft.com/office/drawing/2014/main" id="{97325043-1EF1-4981-8D32-3E75C860CF61}"/>
            </a:ext>
          </a:extLst>
        </xdr:cNvPr>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a:extLst>
            <a:ext uri="{FF2B5EF4-FFF2-40B4-BE49-F238E27FC236}">
              <a16:creationId xmlns:a16="http://schemas.microsoft.com/office/drawing/2014/main" id="{E0238D91-242F-4861-A09A-160D3F38EE0E}"/>
            </a:ext>
          </a:extLst>
        </xdr:cNvPr>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a:extLst>
            <a:ext uri="{FF2B5EF4-FFF2-40B4-BE49-F238E27FC236}">
              <a16:creationId xmlns:a16="http://schemas.microsoft.com/office/drawing/2014/main" id="{57031869-2F60-4A21-844A-E2F6F7DCE249}"/>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99" name="n_4aveValue【庁舎】&#10;有形固定資産減価償却率">
          <a:extLst>
            <a:ext uri="{FF2B5EF4-FFF2-40B4-BE49-F238E27FC236}">
              <a16:creationId xmlns:a16="http://schemas.microsoft.com/office/drawing/2014/main" id="{A8D0C9F9-BF51-43AC-8E56-DB6533CD01D6}"/>
            </a:ext>
          </a:extLst>
        </xdr:cNvPr>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31585</xdr:rowOff>
    </xdr:from>
    <xdr:ext cx="405111" cy="259045"/>
    <xdr:sp macro="" textlink="">
      <xdr:nvSpPr>
        <xdr:cNvPr id="900" name="n_1mainValue【庁舎】&#10;有形固定資産減価償却率">
          <a:extLst>
            <a:ext uri="{FF2B5EF4-FFF2-40B4-BE49-F238E27FC236}">
              <a16:creationId xmlns:a16="http://schemas.microsoft.com/office/drawing/2014/main" id="{BFA48B5E-7A20-433D-A0C0-55401FFF656A}"/>
            </a:ext>
          </a:extLst>
        </xdr:cNvPr>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16890</xdr:rowOff>
    </xdr:from>
    <xdr:ext cx="405111" cy="259045"/>
    <xdr:sp macro="" textlink="">
      <xdr:nvSpPr>
        <xdr:cNvPr id="901" name="n_2mainValue【庁舎】&#10;有形固定資産減価償却率">
          <a:extLst>
            <a:ext uri="{FF2B5EF4-FFF2-40B4-BE49-F238E27FC236}">
              <a16:creationId xmlns:a16="http://schemas.microsoft.com/office/drawing/2014/main" id="{108576B4-8940-42DA-BDE6-037C62CF0199}"/>
            </a:ext>
          </a:extLst>
        </xdr:cNvPr>
        <xdr:cNvSpPr txBox="1"/>
      </xdr:nvSpPr>
      <xdr:spPr>
        <a:xfrm>
          <a:off x="14389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165479</xdr:rowOff>
    </xdr:from>
    <xdr:ext cx="405111" cy="259045"/>
    <xdr:sp macro="" textlink="">
      <xdr:nvSpPr>
        <xdr:cNvPr id="902" name="n_3mainValue【庁舎】&#10;有形固定資産減価償却率">
          <a:extLst>
            <a:ext uri="{FF2B5EF4-FFF2-40B4-BE49-F238E27FC236}">
              <a16:creationId xmlns:a16="http://schemas.microsoft.com/office/drawing/2014/main" id="{A82F5317-891B-44D6-BCD7-2DB46013A81F}"/>
            </a:ext>
          </a:extLst>
        </xdr:cNvPr>
        <xdr:cNvSpPr txBox="1"/>
      </xdr:nvSpPr>
      <xdr:spPr>
        <a:xfrm>
          <a:off x="13500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903" name="n_4mainValue【庁舎】&#10;有形固定資産減価償却率">
          <a:extLst>
            <a:ext uri="{FF2B5EF4-FFF2-40B4-BE49-F238E27FC236}">
              <a16:creationId xmlns:a16="http://schemas.microsoft.com/office/drawing/2014/main" id="{E5FF36C9-C145-4606-8E19-B93FAC327680}"/>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4828F915-8416-423E-979C-ED02D1FF5C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B752FED2-6D84-4A70-A5D1-1CB0A83D300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76278E6A-BFF3-4159-8D79-EE564FE9104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3421D5CA-0FD7-43DF-B66D-E93E2D0092C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49B21954-18B0-4435-9503-E5815565964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673E8CEE-61D1-46E2-AB45-03CC8ADB9C1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249817B0-3FEC-48AD-AFA6-D064BC3302A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39E5F787-344D-402A-BFAC-C493912402F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CC731D32-8E9C-459F-A78C-3494E81BDFC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1A10DA31-70EA-4472-A0C7-E7EEDA2D62B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a:extLst>
            <a:ext uri="{FF2B5EF4-FFF2-40B4-BE49-F238E27FC236}">
              <a16:creationId xmlns:a16="http://schemas.microsoft.com/office/drawing/2014/main" id="{CD127421-8162-468A-8235-11DD1EF1DBE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a:extLst>
            <a:ext uri="{FF2B5EF4-FFF2-40B4-BE49-F238E27FC236}">
              <a16:creationId xmlns:a16="http://schemas.microsoft.com/office/drawing/2014/main" id="{4ABF7E0B-70CA-4C3E-B702-D09DFFBF34F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a:extLst>
            <a:ext uri="{FF2B5EF4-FFF2-40B4-BE49-F238E27FC236}">
              <a16:creationId xmlns:a16="http://schemas.microsoft.com/office/drawing/2014/main" id="{68B21BF9-C976-4E3F-9FBF-45252B09E42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a:extLst>
            <a:ext uri="{FF2B5EF4-FFF2-40B4-BE49-F238E27FC236}">
              <a16:creationId xmlns:a16="http://schemas.microsoft.com/office/drawing/2014/main" id="{5624203C-BD16-40B5-9E8C-2D3ED4818A6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a:extLst>
            <a:ext uri="{FF2B5EF4-FFF2-40B4-BE49-F238E27FC236}">
              <a16:creationId xmlns:a16="http://schemas.microsoft.com/office/drawing/2014/main" id="{97B40FA6-1989-4294-9288-AC76ADADC05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a:extLst>
            <a:ext uri="{FF2B5EF4-FFF2-40B4-BE49-F238E27FC236}">
              <a16:creationId xmlns:a16="http://schemas.microsoft.com/office/drawing/2014/main" id="{D743CA1F-2BB0-42D3-8307-38A1ACB9052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a:extLst>
            <a:ext uri="{FF2B5EF4-FFF2-40B4-BE49-F238E27FC236}">
              <a16:creationId xmlns:a16="http://schemas.microsoft.com/office/drawing/2014/main" id="{C665BB8B-B21A-4183-B2F5-BD7EC86222C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a:extLst>
            <a:ext uri="{FF2B5EF4-FFF2-40B4-BE49-F238E27FC236}">
              <a16:creationId xmlns:a16="http://schemas.microsoft.com/office/drawing/2014/main" id="{BC161219-55C4-4712-8FA4-2D8B83BFE4F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2C85F253-2038-419C-B935-393FBC37DBE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F242FBF1-BF0D-4B42-A797-E3D3E685DFE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F3C78059-56DA-43F9-AACE-E97E2B7ED0A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a:extLst>
            <a:ext uri="{FF2B5EF4-FFF2-40B4-BE49-F238E27FC236}">
              <a16:creationId xmlns:a16="http://schemas.microsoft.com/office/drawing/2014/main" id="{248BAFA0-FB6A-4DED-818E-EC9E3E0CCC54}"/>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a:extLst>
            <a:ext uri="{FF2B5EF4-FFF2-40B4-BE49-F238E27FC236}">
              <a16:creationId xmlns:a16="http://schemas.microsoft.com/office/drawing/2014/main" id="{49BBE80E-E390-4CB9-AC1B-B3C61221503B}"/>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a:extLst>
            <a:ext uri="{FF2B5EF4-FFF2-40B4-BE49-F238E27FC236}">
              <a16:creationId xmlns:a16="http://schemas.microsoft.com/office/drawing/2014/main" id="{630568AC-631E-450E-AC5F-9197B1BF504B}"/>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a:extLst>
            <a:ext uri="{FF2B5EF4-FFF2-40B4-BE49-F238E27FC236}">
              <a16:creationId xmlns:a16="http://schemas.microsoft.com/office/drawing/2014/main" id="{D30F20AE-649F-43C5-9F51-D0F6371FBEE8}"/>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a:extLst>
            <a:ext uri="{FF2B5EF4-FFF2-40B4-BE49-F238E27FC236}">
              <a16:creationId xmlns:a16="http://schemas.microsoft.com/office/drawing/2014/main" id="{45D39F2F-CB9B-40DF-95E6-720DBA84E9C8}"/>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30" name="【庁舎】&#10;一人当たり面積平均値テキスト">
          <a:extLst>
            <a:ext uri="{FF2B5EF4-FFF2-40B4-BE49-F238E27FC236}">
              <a16:creationId xmlns:a16="http://schemas.microsoft.com/office/drawing/2014/main" id="{052CD1A6-365D-4D58-A8AA-A30B0EC63CA0}"/>
            </a:ext>
          </a:extLst>
        </xdr:cNvPr>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a:extLst>
            <a:ext uri="{FF2B5EF4-FFF2-40B4-BE49-F238E27FC236}">
              <a16:creationId xmlns:a16="http://schemas.microsoft.com/office/drawing/2014/main" id="{7F72C007-01EB-43C0-8D65-920B1BE2333F}"/>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a:extLst>
            <a:ext uri="{FF2B5EF4-FFF2-40B4-BE49-F238E27FC236}">
              <a16:creationId xmlns:a16="http://schemas.microsoft.com/office/drawing/2014/main" id="{3B5DA2C6-879C-4201-84F4-74959874E912}"/>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a:extLst>
            <a:ext uri="{FF2B5EF4-FFF2-40B4-BE49-F238E27FC236}">
              <a16:creationId xmlns:a16="http://schemas.microsoft.com/office/drawing/2014/main" id="{EE473EA1-4106-4979-9EF5-F961476D2325}"/>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a:extLst>
            <a:ext uri="{FF2B5EF4-FFF2-40B4-BE49-F238E27FC236}">
              <a16:creationId xmlns:a16="http://schemas.microsoft.com/office/drawing/2014/main" id="{4596C269-FABF-4B0A-8804-0B2F0360CF2C}"/>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a:extLst>
            <a:ext uri="{FF2B5EF4-FFF2-40B4-BE49-F238E27FC236}">
              <a16:creationId xmlns:a16="http://schemas.microsoft.com/office/drawing/2014/main" id="{39BEF760-665F-42F3-B93C-AFB934D6176C}"/>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91765A21-81BA-4B3A-A518-711B988F10D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A536F2D-6481-4F67-9D99-EB167B3160D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F094EB5E-51B4-4452-80C3-1657AAD3371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B1478EEE-AE90-4491-BB1E-385B47AFC6C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442697D5-3D98-4CE8-B6EE-6D9CA71CCA2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941" name="楕円 940">
          <a:extLst>
            <a:ext uri="{FF2B5EF4-FFF2-40B4-BE49-F238E27FC236}">
              <a16:creationId xmlns:a16="http://schemas.microsoft.com/office/drawing/2014/main" id="{5AD95C2C-D0ED-4181-BFC7-DB0216D5920D}"/>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8907</xdr:rowOff>
    </xdr:from>
    <xdr:ext cx="469744" cy="259045"/>
    <xdr:sp macro="" textlink="">
      <xdr:nvSpPr>
        <xdr:cNvPr id="942" name="【庁舎】&#10;一人当たり面積該当値テキスト">
          <a:extLst>
            <a:ext uri="{FF2B5EF4-FFF2-40B4-BE49-F238E27FC236}">
              <a16:creationId xmlns:a16="http://schemas.microsoft.com/office/drawing/2014/main" id="{4CE85D04-0397-4F6B-B640-C6E3F98AB634}"/>
            </a:ext>
          </a:extLst>
        </xdr:cNvPr>
        <xdr:cNvSpPr txBox="1"/>
      </xdr:nvSpPr>
      <xdr:spPr>
        <a:xfrm>
          <a:off x="22199600" y="181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96265</xdr:rowOff>
    </xdr:from>
    <xdr:to>
      <xdr:col>112</xdr:col>
      <xdr:colOff>38100</xdr:colOff>
      <xdr:row>107</xdr:row>
      <xdr:rowOff>26415</xdr:rowOff>
    </xdr:to>
    <xdr:sp macro="" textlink="">
      <xdr:nvSpPr>
        <xdr:cNvPr id="943" name="楕円 942">
          <a:extLst>
            <a:ext uri="{FF2B5EF4-FFF2-40B4-BE49-F238E27FC236}">
              <a16:creationId xmlns:a16="http://schemas.microsoft.com/office/drawing/2014/main" id="{5B1C3F98-8C97-47FD-81DC-C1250ABEAB3C}"/>
            </a:ext>
          </a:extLst>
        </xdr:cNvPr>
        <xdr:cNvSpPr/>
      </xdr:nvSpPr>
      <xdr:spPr>
        <a:xfrm>
          <a:off x="21272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147065</xdr:rowOff>
    </xdr:to>
    <xdr:cxnSp macro="">
      <xdr:nvCxnSpPr>
        <xdr:cNvPr id="944" name="直線コネクタ 943">
          <a:extLst>
            <a:ext uri="{FF2B5EF4-FFF2-40B4-BE49-F238E27FC236}">
              <a16:creationId xmlns:a16="http://schemas.microsoft.com/office/drawing/2014/main" id="{5AAEE5C5-0D77-4861-8DF2-882441CFD13A}"/>
            </a:ext>
          </a:extLst>
        </xdr:cNvPr>
        <xdr:cNvCxnSpPr/>
      </xdr:nvCxnSpPr>
      <xdr:spPr>
        <a:xfrm flipV="1">
          <a:off x="21323300" y="183184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98552</xdr:rowOff>
    </xdr:from>
    <xdr:to>
      <xdr:col>107</xdr:col>
      <xdr:colOff>101600</xdr:colOff>
      <xdr:row>107</xdr:row>
      <xdr:rowOff>28702</xdr:rowOff>
    </xdr:to>
    <xdr:sp macro="" textlink="">
      <xdr:nvSpPr>
        <xdr:cNvPr id="945" name="楕円 944">
          <a:extLst>
            <a:ext uri="{FF2B5EF4-FFF2-40B4-BE49-F238E27FC236}">
              <a16:creationId xmlns:a16="http://schemas.microsoft.com/office/drawing/2014/main" id="{C0A181F2-1578-40D7-9B71-18C711F93F1F}"/>
            </a:ext>
          </a:extLst>
        </xdr:cNvPr>
        <xdr:cNvSpPr/>
      </xdr:nvSpPr>
      <xdr:spPr>
        <a:xfrm>
          <a:off x="20383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147065</xdr:rowOff>
    </xdr:from>
    <xdr:to>
      <xdr:col>111</xdr:col>
      <xdr:colOff>177800</xdr:colOff>
      <xdr:row>106</xdr:row>
      <xdr:rowOff>149352</xdr:rowOff>
    </xdr:to>
    <xdr:cxnSp macro="">
      <xdr:nvCxnSpPr>
        <xdr:cNvPr id="946" name="直線コネクタ 945">
          <a:extLst>
            <a:ext uri="{FF2B5EF4-FFF2-40B4-BE49-F238E27FC236}">
              <a16:creationId xmlns:a16="http://schemas.microsoft.com/office/drawing/2014/main" id="{EA1F73BA-31D6-4F31-BFA6-1A516852621C}"/>
            </a:ext>
          </a:extLst>
        </xdr:cNvPr>
        <xdr:cNvCxnSpPr/>
      </xdr:nvCxnSpPr>
      <xdr:spPr>
        <a:xfrm flipV="1">
          <a:off x="20434300" y="183207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100837</xdr:rowOff>
    </xdr:from>
    <xdr:to>
      <xdr:col>102</xdr:col>
      <xdr:colOff>165100</xdr:colOff>
      <xdr:row>107</xdr:row>
      <xdr:rowOff>30987</xdr:rowOff>
    </xdr:to>
    <xdr:sp macro="" textlink="">
      <xdr:nvSpPr>
        <xdr:cNvPr id="947" name="楕円 946">
          <a:extLst>
            <a:ext uri="{FF2B5EF4-FFF2-40B4-BE49-F238E27FC236}">
              <a16:creationId xmlns:a16="http://schemas.microsoft.com/office/drawing/2014/main" id="{F975ED3F-8916-470C-B117-7C7FE56C2426}"/>
            </a:ext>
          </a:extLst>
        </xdr:cNvPr>
        <xdr:cNvSpPr/>
      </xdr:nvSpPr>
      <xdr:spPr>
        <a:xfrm>
          <a:off x="19494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149352</xdr:rowOff>
    </xdr:from>
    <xdr:to>
      <xdr:col>107</xdr:col>
      <xdr:colOff>50800</xdr:colOff>
      <xdr:row>106</xdr:row>
      <xdr:rowOff>151637</xdr:rowOff>
    </xdr:to>
    <xdr:cxnSp macro="">
      <xdr:nvCxnSpPr>
        <xdr:cNvPr id="948" name="直線コネクタ 947">
          <a:extLst>
            <a:ext uri="{FF2B5EF4-FFF2-40B4-BE49-F238E27FC236}">
              <a16:creationId xmlns:a16="http://schemas.microsoft.com/office/drawing/2014/main" id="{AA341119-C06B-41BD-8AAF-5DE6772EF661}"/>
            </a:ext>
          </a:extLst>
        </xdr:cNvPr>
        <xdr:cNvCxnSpPr/>
      </xdr:nvCxnSpPr>
      <xdr:spPr>
        <a:xfrm flipV="1">
          <a:off x="19545300" y="183230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123698</xdr:rowOff>
    </xdr:from>
    <xdr:to>
      <xdr:col>98</xdr:col>
      <xdr:colOff>38100</xdr:colOff>
      <xdr:row>107</xdr:row>
      <xdr:rowOff>53848</xdr:rowOff>
    </xdr:to>
    <xdr:sp macro="" textlink="">
      <xdr:nvSpPr>
        <xdr:cNvPr id="949" name="楕円 948">
          <a:extLst>
            <a:ext uri="{FF2B5EF4-FFF2-40B4-BE49-F238E27FC236}">
              <a16:creationId xmlns:a16="http://schemas.microsoft.com/office/drawing/2014/main" id="{E6461943-352E-4B52-84F7-AC546F9B3EC6}"/>
            </a:ext>
          </a:extLst>
        </xdr:cNvPr>
        <xdr:cNvSpPr/>
      </xdr:nvSpPr>
      <xdr:spPr>
        <a:xfrm>
          <a:off x="18605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151637</xdr:rowOff>
    </xdr:from>
    <xdr:to>
      <xdr:col>102</xdr:col>
      <xdr:colOff>114300</xdr:colOff>
      <xdr:row>107</xdr:row>
      <xdr:rowOff>3048</xdr:rowOff>
    </xdr:to>
    <xdr:cxnSp macro="">
      <xdr:nvCxnSpPr>
        <xdr:cNvPr id="950" name="直線コネクタ 949">
          <a:extLst>
            <a:ext uri="{FF2B5EF4-FFF2-40B4-BE49-F238E27FC236}">
              <a16:creationId xmlns:a16="http://schemas.microsoft.com/office/drawing/2014/main" id="{85DCE534-511A-4DEB-9E58-028F6A7F1F18}"/>
            </a:ext>
          </a:extLst>
        </xdr:cNvPr>
        <xdr:cNvCxnSpPr/>
      </xdr:nvCxnSpPr>
      <xdr:spPr>
        <a:xfrm flipV="1">
          <a:off x="18656300" y="183253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51" name="n_1aveValue【庁舎】&#10;一人当たり面積">
          <a:extLst>
            <a:ext uri="{FF2B5EF4-FFF2-40B4-BE49-F238E27FC236}">
              <a16:creationId xmlns:a16="http://schemas.microsoft.com/office/drawing/2014/main" id="{1DABD550-3F79-4923-B076-D97CC5AA6987}"/>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52" name="n_2aveValue【庁舎】&#10;一人当たり面積">
          <a:extLst>
            <a:ext uri="{FF2B5EF4-FFF2-40B4-BE49-F238E27FC236}">
              <a16:creationId xmlns:a16="http://schemas.microsoft.com/office/drawing/2014/main" id="{8F763F7F-E8ED-4A99-914E-9D988491D08D}"/>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53" name="n_3aveValue【庁舎】&#10;一人当たり面積">
          <a:extLst>
            <a:ext uri="{FF2B5EF4-FFF2-40B4-BE49-F238E27FC236}">
              <a16:creationId xmlns:a16="http://schemas.microsoft.com/office/drawing/2014/main" id="{7FAAE8D2-D094-42E6-A2EF-FB336607DEA0}"/>
            </a:ext>
          </a:extLst>
        </xdr:cNvPr>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54" name="n_4aveValue【庁舎】&#10;一人当たり面積">
          <a:extLst>
            <a:ext uri="{FF2B5EF4-FFF2-40B4-BE49-F238E27FC236}">
              <a16:creationId xmlns:a16="http://schemas.microsoft.com/office/drawing/2014/main" id="{3D64AC2E-EF70-48EF-B351-0B0760AF55F7}"/>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17542</xdr:rowOff>
    </xdr:from>
    <xdr:ext cx="469744" cy="259045"/>
    <xdr:sp macro="" textlink="">
      <xdr:nvSpPr>
        <xdr:cNvPr id="955" name="n_1mainValue【庁舎】&#10;一人当たり面積">
          <a:extLst>
            <a:ext uri="{FF2B5EF4-FFF2-40B4-BE49-F238E27FC236}">
              <a16:creationId xmlns:a16="http://schemas.microsoft.com/office/drawing/2014/main" id="{26DC61E2-4FA4-4C01-8496-6FAECAB1744A}"/>
            </a:ext>
          </a:extLst>
        </xdr:cNvPr>
        <xdr:cNvSpPr txBox="1"/>
      </xdr:nvSpPr>
      <xdr:spPr>
        <a:xfrm>
          <a:off x="210757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19829</xdr:rowOff>
    </xdr:from>
    <xdr:ext cx="469744" cy="259045"/>
    <xdr:sp macro="" textlink="">
      <xdr:nvSpPr>
        <xdr:cNvPr id="956" name="n_2mainValue【庁舎】&#10;一人当たり面積">
          <a:extLst>
            <a:ext uri="{FF2B5EF4-FFF2-40B4-BE49-F238E27FC236}">
              <a16:creationId xmlns:a16="http://schemas.microsoft.com/office/drawing/2014/main" id="{464BA1AE-82EE-45E0-8326-81FDEE274B16}"/>
            </a:ext>
          </a:extLst>
        </xdr:cNvPr>
        <xdr:cNvSpPr txBox="1"/>
      </xdr:nvSpPr>
      <xdr:spPr>
        <a:xfrm>
          <a:off x="20199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22114</xdr:rowOff>
    </xdr:from>
    <xdr:ext cx="469744" cy="259045"/>
    <xdr:sp macro="" textlink="">
      <xdr:nvSpPr>
        <xdr:cNvPr id="957" name="n_3mainValue【庁舎】&#10;一人当たり面積">
          <a:extLst>
            <a:ext uri="{FF2B5EF4-FFF2-40B4-BE49-F238E27FC236}">
              <a16:creationId xmlns:a16="http://schemas.microsoft.com/office/drawing/2014/main" id="{FE9B3044-10F6-4A40-9727-B9B85E9D8128}"/>
            </a:ext>
          </a:extLst>
        </xdr:cNvPr>
        <xdr:cNvSpPr txBox="1"/>
      </xdr:nvSpPr>
      <xdr:spPr>
        <a:xfrm>
          <a:off x="19310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44975</xdr:rowOff>
    </xdr:from>
    <xdr:ext cx="469744" cy="259045"/>
    <xdr:sp macro="" textlink="">
      <xdr:nvSpPr>
        <xdr:cNvPr id="958" name="n_4mainValue【庁舎】&#10;一人当たり面積">
          <a:extLst>
            <a:ext uri="{FF2B5EF4-FFF2-40B4-BE49-F238E27FC236}">
              <a16:creationId xmlns:a16="http://schemas.microsoft.com/office/drawing/2014/main" id="{A62E86CC-D385-4A3D-A888-D5FC4046DC12}"/>
            </a:ext>
          </a:extLst>
        </xdr:cNvPr>
        <xdr:cNvSpPr txBox="1"/>
      </xdr:nvSpPr>
      <xdr:spPr>
        <a:xfrm>
          <a:off x="18421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F5E9CD46-1F25-40FA-A25B-7A22299A149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3C5F4219-B672-44DC-8C2E-98D722A22B4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A88620C2-A573-4FD1-94B0-D13799092E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体育館・プール、福祉施設及び庁舎の有形固定資産減価償却率については、いずれも類似団体内平均値を大きく上回っており、著しく老朽化が進んでいることから、今後、公共施設等総合管理計画に基づいて施設の改修及び長寿命化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なお、庁舎については現在建設中の新庁舎が令和３年度末に完成することで大幅に改善される見込である。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68,874
67,436
25.33
25,921,934
25,491,793
191,087
14,913,810
19,639,087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年度は市税において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法人税割</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均等割、所得割、固定資産税が増となったこと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に伴い、基準財政収入額全体としては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さらに、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私立認定こども園の開設に伴う「その他の教育費」の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密度補正の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大幅な減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などにより基準財政需要額が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した結果、</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単年度だけを見ると数値は改善したが３か年平均での数値は０．１ポイント悪化し、依然として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類似団体内平均値を下回る結果となった。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今後も市税等の徴収強化を図り、財政基盤の強化に努める。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経常一般財源等においては、</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普通交付税、自動車取得税交付金、地方消費税交付金等</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が減となったものの、</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市税、地方特例交付金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等が増となったことで全体で対前年度比１億</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千万円の増となった。一方、歳出充当経常一般財源においては、</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扶助費、公債費が減となった</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人件費や繰出金等、その他の経費が増</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となったことから全体で対前年度比２億</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千万円の</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となった。この結果、経常収支比率は９</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．５％となり、前年度から２．</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０ポイント悪化</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今後も市税等の収納率向上や、使用料・手数料などの受益者負担の見直しなど自主財源の確保を図るとともに、歳出面においても各事業の精査を行い、経常収支の改善に努める。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134408</xdr:rowOff>
    </xdr:from>
    <xdr:to>
      <xdr:col>23</xdr:col>
      <xdr:colOff>133350</xdr:colOff>
      <xdr:row>64</xdr:row>
      <xdr:rowOff>43392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3575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134408</xdr:rowOff>
    </xdr:from>
    <xdr:to>
      <xdr:col>19</xdr:col>
      <xdr:colOff>133350</xdr:colOff>
      <xdr:row>64</xdr:row>
      <xdr:rowOff>75565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35758"/>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75565</xdr:rowOff>
    </xdr:from>
    <xdr:to>
      <xdr:col>15</xdr:col>
      <xdr:colOff>82550</xdr:colOff>
      <xdr:row>65</xdr:row>
      <xdr:rowOff>20744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48365"/>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83608</xdr:rowOff>
    </xdr:from>
    <xdr:to>
      <xdr:col>11</xdr:col>
      <xdr:colOff>31750</xdr:colOff>
      <xdr:row>65</xdr:row>
      <xdr:rowOff>20744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56408"/>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136119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83608</xdr:rowOff>
    </xdr:from>
    <xdr:to>
      <xdr:col>19</xdr:col>
      <xdr:colOff>184150</xdr:colOff>
      <xdr:row>64</xdr:row>
      <xdr:rowOff>13758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169985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7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24765</xdr:rowOff>
    </xdr:from>
    <xdr:to>
      <xdr:col>15</xdr:col>
      <xdr:colOff>133350</xdr:colOff>
      <xdr:row>64</xdr:row>
      <xdr:rowOff>126365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111142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141394</xdr:rowOff>
    </xdr:from>
    <xdr:to>
      <xdr:col>11</xdr:col>
      <xdr:colOff>82550</xdr:colOff>
      <xdr:row>65</xdr:row>
      <xdr:rowOff>71544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56321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32808</xdr:rowOff>
    </xdr:from>
    <xdr:to>
      <xdr:col>7</xdr:col>
      <xdr:colOff>31750</xdr:colOff>
      <xdr:row>64</xdr:row>
      <xdr:rowOff>134408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119185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類似団体内平均値を大きく下回っているが、これは、ごみ・し尿処理、消防及び学校給食業務をそれぞれ一部事務組合で実施しているためである。</a:t>
          </a:r>
          <a:endPar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年度と比較すると、退職者数の増による退職手当の大幅な増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により全体として増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今後も定員管理の適正化及び事務事業の見直しによりコストの削減に努める。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61447</xdr:rowOff>
    </xdr:from>
    <xdr:to>
      <xdr:col>23</xdr:col>
      <xdr:colOff>133350</xdr:colOff>
      <xdr:row>80</xdr:row>
      <xdr:rowOff>114697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77447"/>
          <a:ext cx="838200" cy="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48447</xdr:rowOff>
    </xdr:from>
    <xdr:to>
      <xdr:col>19</xdr:col>
      <xdr:colOff>133350</xdr:colOff>
      <xdr:row>80</xdr:row>
      <xdr:rowOff>61447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64447"/>
          <a:ext cx="889000" cy="1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48447</xdr:rowOff>
    </xdr:from>
    <xdr:to>
      <xdr:col>15</xdr:col>
      <xdr:colOff>82550</xdr:colOff>
      <xdr:row>80</xdr:row>
      <xdr:rowOff>56302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764447"/>
          <a:ext cx="889000" cy="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56302</xdr:rowOff>
    </xdr:from>
    <xdr:to>
      <xdr:col>11</xdr:col>
      <xdr:colOff>31750</xdr:colOff>
      <xdr:row>80</xdr:row>
      <xdr:rowOff>65915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772302"/>
          <a:ext cx="8890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63897</xdr:rowOff>
    </xdr:from>
    <xdr:to>
      <xdr:col>23</xdr:col>
      <xdr:colOff>184150</xdr:colOff>
      <xdr:row>80</xdr:row>
      <xdr:rowOff>165497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156624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0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10647</xdr:rowOff>
    </xdr:from>
    <xdr:to>
      <xdr:col>19</xdr:col>
      <xdr:colOff>184150</xdr:colOff>
      <xdr:row>80</xdr:row>
      <xdr:rowOff>112247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122424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95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169097</xdr:rowOff>
    </xdr:from>
    <xdr:to>
      <xdr:col>15</xdr:col>
      <xdr:colOff>133350</xdr:colOff>
      <xdr:row>80</xdr:row>
      <xdr:rowOff>99247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109424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8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5502</xdr:rowOff>
    </xdr:from>
    <xdr:to>
      <xdr:col>11</xdr:col>
      <xdr:colOff>82550</xdr:colOff>
      <xdr:row>80</xdr:row>
      <xdr:rowOff>107102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2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117279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9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15115</xdr:rowOff>
    </xdr:from>
    <xdr:to>
      <xdr:col>7</xdr:col>
      <xdr:colOff>31750</xdr:colOff>
      <xdr:row>80</xdr:row>
      <xdr:rowOff>116715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126892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係長級以上の職員を対象とした減額措置を実施しており、前年度と比べ０．２ポイントの減少となった。類似団体平均値との比較においては前年度と同様１．２ポイント上回ることとなった。</a:t>
          </a:r>
        </a:p>
        <a:p>
          <a:r>
            <a:rPr kumimoji="1" lang="ja-JP" altLang="en-US" sz="1300">
              <a:latin typeface="ＭＳ Ｐゴシック" panose="020B0600070205080204" pitchFamily="50" charset="-128"/>
              <a:ea typeface="ＭＳ Ｐゴシック" panose="020B0600070205080204" pitchFamily="50" charset="-128"/>
            </a:rPr>
            <a:t>　今後も指数の上昇要因に注意を払いながら、適切な給与水準の維持に努める。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124582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463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124582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65866"/>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88295</xdr:rowOff>
    </xdr:from>
    <xdr:to>
      <xdr:col>72</xdr:col>
      <xdr:colOff>203200</xdr:colOff>
      <xdr:row>86</xdr:row>
      <xdr:rowOff>21166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90095"/>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88295</xdr:rowOff>
    </xdr:from>
    <xdr:to>
      <xdr:col>68</xdr:col>
      <xdr:colOff>152400</xdr:colOff>
      <xdr:row>84</xdr:row>
      <xdr:rowOff>134257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900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37495</xdr:rowOff>
    </xdr:from>
    <xdr:to>
      <xdr:col>68</xdr:col>
      <xdr:colOff>203200</xdr:colOff>
      <xdr:row>84</xdr:row>
      <xdr:rowOff>139095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149272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医療スタッフの充実を図ったことや育児休業代替任期付職員の任用が増加したことに加え、認定こども園の創設に向けて保育士の任用を積極的に行ったことにより、数値は前年より０．２４ポイントの増となったが、類似団体内平均値を下回るものとなっている。</a:t>
          </a:r>
        </a:p>
        <a:p>
          <a:r>
            <a:rPr kumimoji="1" lang="ja-JP" altLang="en-US" sz="1300">
              <a:latin typeface="ＭＳ Ｐゴシック" panose="020B0600070205080204" pitchFamily="50" charset="-128"/>
              <a:ea typeface="ＭＳ Ｐゴシック" panose="020B0600070205080204" pitchFamily="50" charset="-128"/>
            </a:rPr>
            <a:t>　今後も人口動態や市民ニーズを注視しつつ、適正な人員配置と職場における業務改善を進めながら、適正な定員管理に努める。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45508</xdr:rowOff>
    </xdr:from>
    <xdr:to>
      <xdr:col>81</xdr:col>
      <xdr:colOff>44450</xdr:colOff>
      <xdr:row>60</xdr:row>
      <xdr:rowOff>93769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32508"/>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17356</xdr:rowOff>
    </xdr:from>
    <xdr:to>
      <xdr:col>77</xdr:col>
      <xdr:colOff>44450</xdr:colOff>
      <xdr:row>60</xdr:row>
      <xdr:rowOff>45508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0435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17356</xdr:rowOff>
    </xdr:from>
    <xdr:to>
      <xdr:col>72</xdr:col>
      <xdr:colOff>203200</xdr:colOff>
      <xdr:row>60</xdr:row>
      <xdr:rowOff>19368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0435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17356</xdr:rowOff>
    </xdr:from>
    <xdr:to>
      <xdr:col>68</xdr:col>
      <xdr:colOff>152400</xdr:colOff>
      <xdr:row>60</xdr:row>
      <xdr:rowOff>19368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0435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42969</xdr:rowOff>
    </xdr:from>
    <xdr:to>
      <xdr:col>81</xdr:col>
      <xdr:colOff>95250</xdr:colOff>
      <xdr:row>60</xdr:row>
      <xdr:rowOff>144569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59496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166158</xdr:rowOff>
    </xdr:from>
    <xdr:to>
      <xdr:col>77</xdr:col>
      <xdr:colOff>95250</xdr:colOff>
      <xdr:row>60</xdr:row>
      <xdr:rowOff>96308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106485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138006</xdr:rowOff>
    </xdr:from>
    <xdr:to>
      <xdr:col>73</xdr:col>
      <xdr:colOff>44450</xdr:colOff>
      <xdr:row>60</xdr:row>
      <xdr:rowOff>68156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140018</xdr:rowOff>
    </xdr:from>
    <xdr:to>
      <xdr:col>68</xdr:col>
      <xdr:colOff>203200</xdr:colOff>
      <xdr:row>60</xdr:row>
      <xdr:rowOff>70168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80345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％となり、前年度より１．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１ポイント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改善した。これは、一般会計の地方債元利償還金が償還終了により減となったこと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や一部事務組合の地方債元利償還金に対する負担金が減となったこと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引き続き、庁舎の建替えや公立認定こども園の建設に伴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公債費の増加が見込まれるため、新規事業に伴う起債発行の抑制などにより、公債費負担の増加を抑制するよう努める。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118956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8848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41</xdr:row>
      <xdr:rowOff>92287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7695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42</xdr:row>
      <xdr:rowOff>33444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217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162137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3434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の地方債の償還が順調に進んでいること、前年度に引き続き連結実質収支の黒字を維持できたことなどにより、算定上は地方債等を含めた将来負担額を基金等の財源で賄うことが可能な見込み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今後も後年度の負担を少しでも軽減できるよう、新規事業の実施について精査をし、財政の健全化に努める。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22648</xdr:rowOff>
    </xdr:from>
    <xdr:to>
      <xdr:col>68</xdr:col>
      <xdr:colOff>152400</xdr:colOff>
      <xdr:row>14</xdr:row>
      <xdr:rowOff>126407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422948"/>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143298</xdr:rowOff>
    </xdr:from>
    <xdr:to>
      <xdr:col>68</xdr:col>
      <xdr:colOff>203200</xdr:colOff>
      <xdr:row>14</xdr:row>
      <xdr:rowOff>73448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83625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75607</xdr:rowOff>
    </xdr:from>
    <xdr:to>
      <xdr:col>64</xdr:col>
      <xdr:colOff>152400</xdr:colOff>
      <xdr:row>15</xdr:row>
      <xdr:rowOff>5757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15934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4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68,874
67,436
25.33
25,921,934
25,491,793
191,087
14,913,810
19,639,087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人件費に係る経常収支比率は、前年度より１．５ポイント悪化し、類似団体内平均値を上回っている。これは退職者数の増により退職手当が大幅な増となったことが悪化の主な要因と考えられる。</a:t>
          </a:r>
        </a:p>
        <a:p>
          <a:r>
            <a:rPr kumimoji="1" lang="ja-JP" altLang="en-US" sz="1250">
              <a:latin typeface="ＭＳ Ｐゴシック" panose="020B0600070205080204" pitchFamily="50" charset="-128"/>
              <a:ea typeface="ＭＳ Ｐゴシック" panose="020B0600070205080204" pitchFamily="50" charset="-128"/>
            </a:rPr>
            <a:t>　これまでもごみ・し尿処理、消防及び学校給食業務をそれぞれ一部事務組合で実施するなど人件費の抑制を図っているが、今後も定員適正化計画に基づく職員数の削減など更なる人件費の削減に努める。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0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3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物件費に係る経常収支比率は、前年度より０．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２ポイント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悪化したものの、類似団体内平均値を下回っている。これは、平成１７年度にスタートした新行財政改革に基づく経常的な行政管理に係る経費の削減に伴う効果が大きいためである。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、この水準を維持できるよう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経費の削減に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90424</xdr:rowOff>
    </xdr:from>
    <xdr:to>
      <xdr:col>82</xdr:col>
      <xdr:colOff>107950</xdr:colOff>
      <xdr:row>14</xdr:row>
      <xdr:rowOff>108712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907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62992</xdr:rowOff>
    </xdr:from>
    <xdr:to>
      <xdr:col>78</xdr:col>
      <xdr:colOff>69850</xdr:colOff>
      <xdr:row>14</xdr:row>
      <xdr:rowOff>90424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63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62992</xdr:rowOff>
    </xdr:from>
    <xdr:to>
      <xdr:col>73</xdr:col>
      <xdr:colOff>180975</xdr:colOff>
      <xdr:row>14</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632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72136</xdr:rowOff>
    </xdr:from>
    <xdr:to>
      <xdr:col>69</xdr:col>
      <xdr:colOff>92075</xdr:colOff>
      <xdr:row>14</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72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57912</xdr:rowOff>
    </xdr:from>
    <xdr:to>
      <xdr:col>82</xdr:col>
      <xdr:colOff>158750</xdr:colOff>
      <xdr:row>14</xdr:row>
      <xdr:rowOff>159512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74439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0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39624</xdr:rowOff>
    </xdr:from>
    <xdr:to>
      <xdr:col>78</xdr:col>
      <xdr:colOff>120650</xdr:colOff>
      <xdr:row>14</xdr:row>
      <xdr:rowOff>141224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151401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08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xdr:rowOff>
    </xdr:from>
    <xdr:to>
      <xdr:col>74</xdr:col>
      <xdr:colOff>31750</xdr:colOff>
      <xdr:row>14</xdr:row>
      <xdr:rowOff>113792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123969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21336</xdr:rowOff>
    </xdr:from>
    <xdr:to>
      <xdr:col>65</xdr:col>
      <xdr:colOff>53975</xdr:colOff>
      <xdr:row>14</xdr:row>
      <xdr:rowOff>122936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扶助費に係る経常収支比率は、前年度より０．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１ポイント改善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生活保護費の減などが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主な要因と考えられる。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扶助費については、少子高齢化の進展に伴い今後も増加する見込みであ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り、また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前年度に引き続き類似団体内平均値を大きく上回っていることを踏まえ、</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市民サービスを低下させることなく資格審査の適正化及び各種事業の見直しを行うことで、扶助費の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106426</xdr:rowOff>
    </xdr:from>
    <xdr:to>
      <xdr:col>24</xdr:col>
      <xdr:colOff>25400</xdr:colOff>
      <xdr:row>57</xdr:row>
      <xdr:rowOff>115570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79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115570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115570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115570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55626</xdr:rowOff>
    </xdr:from>
    <xdr:to>
      <xdr:col>24</xdr:col>
      <xdr:colOff>76200</xdr:colOff>
      <xdr:row>57</xdr:row>
      <xdr:rowOff>157226</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27703</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64770</xdr:rowOff>
    </xdr:from>
    <xdr:to>
      <xdr:col>11</xdr:col>
      <xdr:colOff>60325</xdr:colOff>
      <xdr:row>57</xdr:row>
      <xdr:rowOff>166370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151147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類似団体内平均値は下回っているものの、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６ポイント悪化した。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後期高齢者医療会計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や介護保険事業会計</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への繰出金が増となったことが主な要因と考えられる。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今後も保険料の適正化及び徴収率の向上を図り、普通会計の負担を減らすことができるよう努める。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90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96520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5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補助費等の経常収支比率は、前年度より０．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３ポイント悪化し、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依然として類似団体内平均値を大きく上回っている。これは、ごみ・し尿処理、消防、学校給食事務を一部事務組合で行っており、これらの負担金を支出しているためである。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今度も、一部事務組合に対して行財政改革を促し、構成市の負担を少しでも抑制できるように努める。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163576</xdr:rowOff>
    </xdr:from>
    <xdr:to>
      <xdr:col>82</xdr:col>
      <xdr:colOff>107950</xdr:colOff>
      <xdr:row>39</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6786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163576</xdr:rowOff>
    </xdr:from>
    <xdr:to>
      <xdr:col>78</xdr:col>
      <xdr:colOff>69850</xdr:colOff>
      <xdr:row>39</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678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33274</xdr:rowOff>
    </xdr:from>
    <xdr:to>
      <xdr:col>73</xdr:col>
      <xdr:colOff>180975</xdr:colOff>
      <xdr:row>39</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7198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7335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126492</xdr:rowOff>
    </xdr:from>
    <xdr:to>
      <xdr:col>82</xdr:col>
      <xdr:colOff>158750</xdr:colOff>
      <xdr:row>39</xdr:row>
      <xdr:rowOff>56642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98569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153924</xdr:rowOff>
    </xdr:from>
    <xdr:to>
      <xdr:col>74</xdr:col>
      <xdr:colOff>31750</xdr:colOff>
      <xdr:row>39</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68851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9906</xdr:rowOff>
    </xdr:from>
    <xdr:to>
      <xdr:col>65</xdr:col>
      <xdr:colOff>53975</xdr:colOff>
      <xdr:row>39</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96283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公債費に係る経常収支比率は、前年度より０．</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５ポイント</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改善し、類似団体内平均値を下回っている。これは</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減税</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補填債や一般単独事業債などの償還終了による元利償還金の減が主な要因と考えられる。</a:t>
          </a:r>
          <a:endParaRPr kumimoji="0"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しかし、今後</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引き続き、庁舎の建替えや公立認定こども園の建設に伴</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公債費の増加が見込まれるため、新規事業に伴う起債発行の抑制などにより、公債費負担の増加を抑制するよう努める。</a:t>
          </a:r>
          <a:endParaRPr kumimoji="0"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122428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129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159004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152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19558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77</xdr:row>
      <xdr:rowOff>19558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公債費以外に係る経常収支比率は、前年</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５ポイント悪化し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、依然として類似団体内平均値を上回っている。これは、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退職者数の増による退職手当の大幅な増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により増加したこと、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補助費等及び扶助費が類似団体と比較して多いことが主な要因と考えられる。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今後も引き続き、歳入の確保、更なる事業の見直し・精査など、財政の健全化を図り、経常収支比率の改善に努める。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111761</xdr:rowOff>
    </xdr:from>
    <xdr:to>
      <xdr:col>82</xdr:col>
      <xdr:colOff>107950</xdr:colOff>
      <xdr:row>78</xdr:row>
      <xdr:rowOff>35561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134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111761</xdr:rowOff>
    </xdr:from>
    <xdr:to>
      <xdr:col>78</xdr:col>
      <xdr:colOff>69850</xdr:colOff>
      <xdr:row>78</xdr:row>
      <xdr:rowOff>16511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134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78</xdr:row>
      <xdr:rowOff>100330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3896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100330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4010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147338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137161</xdr:rowOff>
    </xdr:from>
    <xdr:to>
      <xdr:col>74</xdr:col>
      <xdr:colOff>31750</xdr:colOff>
      <xdr:row>78</xdr:row>
      <xdr:rowOff>67311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52088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49530</xdr:rowOff>
    </xdr:from>
    <xdr:to>
      <xdr:col>69</xdr:col>
      <xdr:colOff>142875</xdr:colOff>
      <xdr:row>78</xdr:row>
      <xdr:rowOff>151130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135907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2816</xdr:rowOff>
    </xdr:from>
    <xdr:to>
      <xdr:col>29</xdr:col>
      <xdr:colOff>127000</xdr:colOff>
      <xdr:row>17</xdr:row>
      <xdr:rowOff>53451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65091"/>
          <a:ext cx="647700" cy="50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159042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98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53451</xdr:rowOff>
    </xdr:from>
    <xdr:to>
      <xdr:col>26</xdr:col>
      <xdr:colOff>50800</xdr:colOff>
      <xdr:row>17</xdr:row>
      <xdr:rowOff>78972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15726"/>
          <a:ext cx="698500" cy="25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73371</xdr:rowOff>
    </xdr:from>
    <xdr:to>
      <xdr:col>22</xdr:col>
      <xdr:colOff>114300</xdr:colOff>
      <xdr:row>17</xdr:row>
      <xdr:rowOff>78972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35646"/>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67657</xdr:rowOff>
    </xdr:from>
    <xdr:to>
      <xdr:col>18</xdr:col>
      <xdr:colOff>177800</xdr:colOff>
      <xdr:row>17</xdr:row>
      <xdr:rowOff>73371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29932"/>
          <a:ext cx="698500" cy="5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123466</xdr:rowOff>
    </xdr:from>
    <xdr:to>
      <xdr:col>29</xdr:col>
      <xdr:colOff>177800</xdr:colOff>
      <xdr:row>17</xdr:row>
      <xdr:rowOff>53616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1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139993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5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2651</xdr:rowOff>
    </xdr:from>
    <xdr:to>
      <xdr:col>26</xdr:col>
      <xdr:colOff>101600</xdr:colOff>
      <xdr:row>17</xdr:row>
      <xdr:rowOff>104251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114428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33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28172</xdr:rowOff>
    </xdr:from>
    <xdr:to>
      <xdr:col>22</xdr:col>
      <xdr:colOff>165100</xdr:colOff>
      <xdr:row>17</xdr:row>
      <xdr:rowOff>129772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9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139949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22571</xdr:rowOff>
    </xdr:from>
    <xdr:to>
      <xdr:col>19</xdr:col>
      <xdr:colOff>38100</xdr:colOff>
      <xdr:row>17</xdr:row>
      <xdr:rowOff>124171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8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134348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5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16857</xdr:rowOff>
    </xdr:from>
    <xdr:to>
      <xdr:col>15</xdr:col>
      <xdr:colOff>101600</xdr:colOff>
      <xdr:row>17</xdr:row>
      <xdr:rowOff>118457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7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128634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4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114492</xdr:rowOff>
    </xdr:from>
    <xdr:to>
      <xdr:col>29</xdr:col>
      <xdr:colOff>127000</xdr:colOff>
      <xdr:row>36</xdr:row>
      <xdr:rowOff>155411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67742"/>
          <a:ext cx="6477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22758</xdr:rowOff>
    </xdr:from>
    <xdr:to>
      <xdr:col>26</xdr:col>
      <xdr:colOff>50800</xdr:colOff>
      <xdr:row>36</xdr:row>
      <xdr:rowOff>114492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76008"/>
          <a:ext cx="698500" cy="91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314517</xdr:rowOff>
    </xdr:from>
    <xdr:to>
      <xdr:col>22</xdr:col>
      <xdr:colOff>114300</xdr:colOff>
      <xdr:row>36</xdr:row>
      <xdr:rowOff>22758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24867"/>
          <a:ext cx="698500" cy="51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137320</xdr:rowOff>
    </xdr:from>
    <xdr:to>
      <xdr:col>18</xdr:col>
      <xdr:colOff>177800</xdr:colOff>
      <xdr:row>35</xdr:row>
      <xdr:rowOff>314517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47670"/>
          <a:ext cx="698500" cy="177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104611</xdr:rowOff>
    </xdr:from>
    <xdr:to>
      <xdr:col>29</xdr:col>
      <xdr:colOff>177800</xdr:colOff>
      <xdr:row>37</xdr:row>
      <xdr:rowOff>34761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5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76688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63692</xdr:rowOff>
    </xdr:from>
    <xdr:to>
      <xdr:col>26</xdr:col>
      <xdr:colOff>101600</xdr:colOff>
      <xdr:row>36</xdr:row>
      <xdr:rowOff>165292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16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150069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03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314858</xdr:rowOff>
    </xdr:from>
    <xdr:to>
      <xdr:col>22</xdr:col>
      <xdr:colOff>165100</xdr:colOff>
      <xdr:row>36</xdr:row>
      <xdr:rowOff>73558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2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58335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263717</xdr:rowOff>
    </xdr:from>
    <xdr:to>
      <xdr:col>19</xdr:col>
      <xdr:colOff>38100</xdr:colOff>
      <xdr:row>36</xdr:row>
      <xdr:rowOff>22417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74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7194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6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86520</xdr:rowOff>
    </xdr:from>
    <xdr:to>
      <xdr:col>15</xdr:col>
      <xdr:colOff>101600</xdr:colOff>
      <xdr:row>35</xdr:row>
      <xdr:rowOff>188120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9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198297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68,874
67,436
25.33
25,921,934
25,491,793
191,087
14,913,810
19,639,087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76401</xdr:rowOff>
    </xdr:from>
    <xdr:to>
      <xdr:col>24</xdr:col>
      <xdr:colOff>63500</xdr:colOff>
      <xdr:row>36</xdr:row>
      <xdr:rowOff>162400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48601"/>
          <a:ext cx="838200" cy="8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81499</xdr:rowOff>
    </xdr:from>
    <xdr:to>
      <xdr:col>19</xdr:col>
      <xdr:colOff>177800</xdr:colOff>
      <xdr:row>36</xdr:row>
      <xdr:rowOff>162400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53699"/>
          <a:ext cx="889000" cy="8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81499</xdr:rowOff>
    </xdr:from>
    <xdr:to>
      <xdr:col>15</xdr:col>
      <xdr:colOff>50800</xdr:colOff>
      <xdr:row>36</xdr:row>
      <xdr:rowOff>91785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53699"/>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66388</xdr:rowOff>
    </xdr:from>
    <xdr:to>
      <xdr:col>10</xdr:col>
      <xdr:colOff>114300</xdr:colOff>
      <xdr:row>36</xdr:row>
      <xdr:rowOff>91785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38588"/>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25601</xdr:rowOff>
    </xdr:from>
    <xdr:to>
      <xdr:col>24</xdr:col>
      <xdr:colOff>114300</xdr:colOff>
      <xdr:row>36</xdr:row>
      <xdr:rowOff>127201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4028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111600</xdr:rowOff>
    </xdr:from>
    <xdr:to>
      <xdr:col>20</xdr:col>
      <xdr:colOff>38100</xdr:colOff>
      <xdr:row>37</xdr:row>
      <xdr:rowOff>41750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32877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7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30699</xdr:rowOff>
    </xdr:from>
    <xdr:to>
      <xdr:col>15</xdr:col>
      <xdr:colOff>101600</xdr:colOff>
      <xdr:row>36</xdr:row>
      <xdr:rowOff>132299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123426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9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40985</xdr:rowOff>
    </xdr:from>
    <xdr:to>
      <xdr:col>10</xdr:col>
      <xdr:colOff>165100</xdr:colOff>
      <xdr:row>36</xdr:row>
      <xdr:rowOff>142585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1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133712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15588</xdr:rowOff>
    </xdr:from>
    <xdr:to>
      <xdr:col>6</xdr:col>
      <xdr:colOff>38100</xdr:colOff>
      <xdr:row>36</xdr:row>
      <xdr:rowOff>117188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108315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1832</xdr:rowOff>
    </xdr:from>
    <xdr:to>
      <xdr:col>24</xdr:col>
      <xdr:colOff>63500</xdr:colOff>
      <xdr:row>59</xdr:row>
      <xdr:rowOff>37070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117382"/>
          <a:ext cx="838200" cy="3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37070</xdr:rowOff>
    </xdr:from>
    <xdr:to>
      <xdr:col>19</xdr:col>
      <xdr:colOff>177800</xdr:colOff>
      <xdr:row>59</xdr:row>
      <xdr:rowOff>44744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152620"/>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38126</xdr:rowOff>
    </xdr:from>
    <xdr:to>
      <xdr:col>15</xdr:col>
      <xdr:colOff>50800</xdr:colOff>
      <xdr:row>59</xdr:row>
      <xdr:rowOff>44744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153676"/>
          <a:ext cx="8890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37864</xdr:rowOff>
    </xdr:from>
    <xdr:to>
      <xdr:col>10</xdr:col>
      <xdr:colOff>114300</xdr:colOff>
      <xdr:row>59</xdr:row>
      <xdr:rowOff>38126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153414"/>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122482</xdr:rowOff>
    </xdr:from>
    <xdr:to>
      <xdr:col>24</xdr:col>
      <xdr:colOff>114300</xdr:colOff>
      <xdr:row>59</xdr:row>
      <xdr:rowOff>52632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37409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8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157720</xdr:rowOff>
    </xdr:from>
    <xdr:to>
      <xdr:col>20</xdr:col>
      <xdr:colOff>38100</xdr:colOff>
      <xdr:row>59</xdr:row>
      <xdr:rowOff>87870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78997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9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165394</xdr:rowOff>
    </xdr:from>
    <xdr:to>
      <xdr:col>15</xdr:col>
      <xdr:colOff>101600</xdr:colOff>
      <xdr:row>59</xdr:row>
      <xdr:rowOff>95544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1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86671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20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158776</xdr:rowOff>
    </xdr:from>
    <xdr:to>
      <xdr:col>10</xdr:col>
      <xdr:colOff>165100</xdr:colOff>
      <xdr:row>59</xdr:row>
      <xdr:rowOff>88926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80053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9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158514</xdr:rowOff>
    </xdr:from>
    <xdr:to>
      <xdr:col>6</xdr:col>
      <xdr:colOff>38100</xdr:colOff>
      <xdr:row>59</xdr:row>
      <xdr:rowOff>88664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79791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9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119018</xdr:rowOff>
    </xdr:from>
    <xdr:to>
      <xdr:col>24</xdr:col>
      <xdr:colOff>63500</xdr:colOff>
      <xdr:row>78</xdr:row>
      <xdr:rowOff>145687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92118"/>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136869</xdr:rowOff>
    </xdr:from>
    <xdr:to>
      <xdr:col>19</xdr:col>
      <xdr:colOff>177800</xdr:colOff>
      <xdr:row>78</xdr:row>
      <xdr:rowOff>145687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09969"/>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122065</xdr:rowOff>
    </xdr:from>
    <xdr:to>
      <xdr:col>15</xdr:col>
      <xdr:colOff>50800</xdr:colOff>
      <xdr:row>78</xdr:row>
      <xdr:rowOff>136869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95165"/>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122065</xdr:rowOff>
    </xdr:from>
    <xdr:to>
      <xdr:col>10</xdr:col>
      <xdr:colOff>114300</xdr:colOff>
      <xdr:row>78</xdr:row>
      <xdr:rowOff>126310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95165"/>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68218</xdr:rowOff>
    </xdr:from>
    <xdr:to>
      <xdr:col>24</xdr:col>
      <xdr:colOff>114300</xdr:colOff>
      <xdr:row>78</xdr:row>
      <xdr:rowOff>169818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154595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94887</xdr:rowOff>
    </xdr:from>
    <xdr:to>
      <xdr:col>20</xdr:col>
      <xdr:colOff>38100</xdr:colOff>
      <xdr:row>79</xdr:row>
      <xdr:rowOff>25037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16164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86069</xdr:rowOff>
    </xdr:from>
    <xdr:to>
      <xdr:col>15</xdr:col>
      <xdr:colOff>101600</xdr:colOff>
      <xdr:row>79</xdr:row>
      <xdr:rowOff>16219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7346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71265</xdr:rowOff>
    </xdr:from>
    <xdr:to>
      <xdr:col>10</xdr:col>
      <xdr:colOff>165100</xdr:colOff>
      <xdr:row>79</xdr:row>
      <xdr:rowOff>1415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163992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75510</xdr:rowOff>
    </xdr:from>
    <xdr:to>
      <xdr:col>6</xdr:col>
      <xdr:colOff>38100</xdr:colOff>
      <xdr:row>79</xdr:row>
      <xdr:rowOff>5660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168237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79273</xdr:rowOff>
    </xdr:from>
    <xdr:to>
      <xdr:col>24</xdr:col>
      <xdr:colOff>63500</xdr:colOff>
      <xdr:row>96</xdr:row>
      <xdr:rowOff>106159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38473"/>
          <a:ext cx="838200" cy="2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104457</xdr:rowOff>
    </xdr:from>
    <xdr:to>
      <xdr:col>19</xdr:col>
      <xdr:colOff>177800</xdr:colOff>
      <xdr:row>96</xdr:row>
      <xdr:rowOff>106159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563657"/>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104457</xdr:rowOff>
    </xdr:from>
    <xdr:to>
      <xdr:col>15</xdr:col>
      <xdr:colOff>50800</xdr:colOff>
      <xdr:row>96</xdr:row>
      <xdr:rowOff>109716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63657"/>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109716</xdr:rowOff>
    </xdr:from>
    <xdr:to>
      <xdr:col>10</xdr:col>
      <xdr:colOff>114300</xdr:colOff>
      <xdr:row>96</xdr:row>
      <xdr:rowOff>151588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68916"/>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28473</xdr:rowOff>
    </xdr:from>
    <xdr:to>
      <xdr:col>24</xdr:col>
      <xdr:colOff>114300</xdr:colOff>
      <xdr:row>96</xdr:row>
      <xdr:rowOff>130073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51350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55359</xdr:rowOff>
    </xdr:from>
    <xdr:to>
      <xdr:col>20</xdr:col>
      <xdr:colOff>38100</xdr:colOff>
      <xdr:row>96</xdr:row>
      <xdr:rowOff>156959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2036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8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53657</xdr:rowOff>
    </xdr:from>
    <xdr:to>
      <xdr:col>15</xdr:col>
      <xdr:colOff>101600</xdr:colOff>
      <xdr:row>96</xdr:row>
      <xdr:rowOff>155257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58916</xdr:rowOff>
    </xdr:from>
    <xdr:to>
      <xdr:col>10</xdr:col>
      <xdr:colOff>165100</xdr:colOff>
      <xdr:row>96</xdr:row>
      <xdr:rowOff>160516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5593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100788</xdr:rowOff>
    </xdr:from>
    <xdr:to>
      <xdr:col>6</xdr:col>
      <xdr:colOff>38100</xdr:colOff>
      <xdr:row>97</xdr:row>
      <xdr:rowOff>30938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47465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153906</xdr:rowOff>
    </xdr:from>
    <xdr:to>
      <xdr:col>55</xdr:col>
      <xdr:colOff>0</xdr:colOff>
      <xdr:row>36</xdr:row>
      <xdr:rowOff>17181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54656"/>
          <a:ext cx="838200" cy="3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17181</xdr:rowOff>
    </xdr:from>
    <xdr:to>
      <xdr:col>50</xdr:col>
      <xdr:colOff>114300</xdr:colOff>
      <xdr:row>36</xdr:row>
      <xdr:rowOff>18259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89381"/>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12087</xdr:rowOff>
    </xdr:from>
    <xdr:to>
      <xdr:col>45</xdr:col>
      <xdr:colOff>177800</xdr:colOff>
      <xdr:row>36</xdr:row>
      <xdr:rowOff>18259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18428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82648</xdr:rowOff>
    </xdr:from>
    <xdr:to>
      <xdr:col>41</xdr:col>
      <xdr:colOff>50800</xdr:colOff>
      <xdr:row>36</xdr:row>
      <xdr:rowOff>12087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083398"/>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103106</xdr:rowOff>
    </xdr:from>
    <xdr:to>
      <xdr:col>55</xdr:col>
      <xdr:colOff>50800</xdr:colOff>
      <xdr:row>36</xdr:row>
      <xdr:rowOff>33256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125983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137831</xdr:rowOff>
    </xdr:from>
    <xdr:to>
      <xdr:col>50</xdr:col>
      <xdr:colOff>165100</xdr:colOff>
      <xdr:row>36</xdr:row>
      <xdr:rowOff>67981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84508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138909</xdr:rowOff>
    </xdr:from>
    <xdr:to>
      <xdr:col>46</xdr:col>
      <xdr:colOff>38100</xdr:colOff>
      <xdr:row>36</xdr:row>
      <xdr:rowOff>69059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85586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132737</xdr:rowOff>
    </xdr:from>
    <xdr:to>
      <xdr:col>41</xdr:col>
      <xdr:colOff>101600</xdr:colOff>
      <xdr:row>36</xdr:row>
      <xdr:rowOff>62887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79414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0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31848</xdr:rowOff>
    </xdr:from>
    <xdr:to>
      <xdr:col>36</xdr:col>
      <xdr:colOff>165100</xdr:colOff>
      <xdr:row>35</xdr:row>
      <xdr:rowOff>133448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3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149975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0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102374</xdr:rowOff>
    </xdr:from>
    <xdr:to>
      <xdr:col>55</xdr:col>
      <xdr:colOff>0</xdr:colOff>
      <xdr:row>58</xdr:row>
      <xdr:rowOff>118337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46474"/>
          <a:ext cx="8382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118337</xdr:rowOff>
    </xdr:from>
    <xdr:to>
      <xdr:col>50</xdr:col>
      <xdr:colOff>114300</xdr:colOff>
      <xdr:row>59</xdr:row>
      <xdr:rowOff>1416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10062437"/>
          <a:ext cx="889000" cy="5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165650</xdr:rowOff>
    </xdr:from>
    <xdr:to>
      <xdr:col>45</xdr:col>
      <xdr:colOff>177800</xdr:colOff>
      <xdr:row>59</xdr:row>
      <xdr:rowOff>1416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10109750"/>
          <a:ext cx="8890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165650</xdr:rowOff>
    </xdr:from>
    <xdr:to>
      <xdr:col>41</xdr:col>
      <xdr:colOff>50800</xdr:colOff>
      <xdr:row>59</xdr:row>
      <xdr:rowOff>1854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10109750"/>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51574</xdr:rowOff>
    </xdr:from>
    <xdr:to>
      <xdr:col>55</xdr:col>
      <xdr:colOff>50800</xdr:colOff>
      <xdr:row>58</xdr:row>
      <xdr:rowOff>153174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137951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67537</xdr:rowOff>
    </xdr:from>
    <xdr:to>
      <xdr:col>50</xdr:col>
      <xdr:colOff>165100</xdr:colOff>
      <xdr:row>58</xdr:row>
      <xdr:rowOff>169137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100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160264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1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122066</xdr:rowOff>
    </xdr:from>
    <xdr:to>
      <xdr:col>46</xdr:col>
      <xdr:colOff>38100</xdr:colOff>
      <xdr:row>59</xdr:row>
      <xdr:rowOff>52216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6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43343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15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114850</xdr:rowOff>
    </xdr:from>
    <xdr:to>
      <xdr:col>41</xdr:col>
      <xdr:colOff>101600</xdr:colOff>
      <xdr:row>59</xdr:row>
      <xdr:rowOff>45000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36127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5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122504</xdr:rowOff>
    </xdr:from>
    <xdr:to>
      <xdr:col>36</xdr:col>
      <xdr:colOff>165100</xdr:colOff>
      <xdr:row>59</xdr:row>
      <xdr:rowOff>52654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100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43781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1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121704</xdr:rowOff>
    </xdr:from>
    <xdr:to>
      <xdr:col>55</xdr:col>
      <xdr:colOff>0</xdr:colOff>
      <xdr:row>78</xdr:row>
      <xdr:rowOff>139261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94804"/>
          <a:ext cx="8382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121704</xdr:rowOff>
    </xdr:from>
    <xdr:to>
      <xdr:col>50</xdr:col>
      <xdr:colOff>114300</xdr:colOff>
      <xdr:row>78</xdr:row>
      <xdr:rowOff>136289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94804"/>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136289</xdr:rowOff>
    </xdr:from>
    <xdr:to>
      <xdr:col>45</xdr:col>
      <xdr:colOff>177800</xdr:colOff>
      <xdr:row>78</xdr:row>
      <xdr:rowOff>137291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09389"/>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113370</xdr:rowOff>
    </xdr:from>
    <xdr:to>
      <xdr:col>41</xdr:col>
      <xdr:colOff>50800</xdr:colOff>
      <xdr:row>78</xdr:row>
      <xdr:rowOff>137291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86470"/>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88461</xdr:rowOff>
    </xdr:from>
    <xdr:to>
      <xdr:col>55</xdr:col>
      <xdr:colOff>50800</xdr:colOff>
      <xdr:row>79</xdr:row>
      <xdr:rowOff>18611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3388</xdr:rowOff>
    </xdr:from>
    <xdr:ext cx="313932"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6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70904</xdr:rowOff>
    </xdr:from>
    <xdr:to>
      <xdr:col>50</xdr:col>
      <xdr:colOff>165100</xdr:colOff>
      <xdr:row>79</xdr:row>
      <xdr:rowOff>1054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163631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3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85489</xdr:rowOff>
    </xdr:from>
    <xdr:to>
      <xdr:col>46</xdr:col>
      <xdr:colOff>38100</xdr:colOff>
      <xdr:row>79</xdr:row>
      <xdr:rowOff>15639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6766</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551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86491</xdr:rowOff>
    </xdr:from>
    <xdr:to>
      <xdr:col>41</xdr:col>
      <xdr:colOff>101600</xdr:colOff>
      <xdr:row>79</xdr:row>
      <xdr:rowOff>16641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7768</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2017" y="1355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62570</xdr:rowOff>
    </xdr:from>
    <xdr:to>
      <xdr:col>36</xdr:col>
      <xdr:colOff>165100</xdr:colOff>
      <xdr:row>78</xdr:row>
      <xdr:rowOff>164170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3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155297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70041</xdr:rowOff>
    </xdr:from>
    <xdr:to>
      <xdr:col>55</xdr:col>
      <xdr:colOff>0</xdr:colOff>
      <xdr:row>98</xdr:row>
      <xdr:rowOff>69799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700691"/>
          <a:ext cx="8382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69799</xdr:rowOff>
    </xdr:from>
    <xdr:to>
      <xdr:col>50</xdr:col>
      <xdr:colOff>114300</xdr:colOff>
      <xdr:row>98</xdr:row>
      <xdr:rowOff>93408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871899"/>
          <a:ext cx="889000" cy="2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93408</xdr:rowOff>
    </xdr:from>
    <xdr:to>
      <xdr:col>45</xdr:col>
      <xdr:colOff>177800</xdr:colOff>
      <xdr:row>98</xdr:row>
      <xdr:rowOff>95338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895508"/>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95338</xdr:rowOff>
    </xdr:from>
    <xdr:to>
      <xdr:col>41</xdr:col>
      <xdr:colOff>50800</xdr:colOff>
      <xdr:row>98</xdr:row>
      <xdr:rowOff>158369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897438"/>
          <a:ext cx="889000" cy="6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19241</xdr:rowOff>
    </xdr:from>
    <xdr:to>
      <xdr:col>55</xdr:col>
      <xdr:colOff>50800</xdr:colOff>
      <xdr:row>97</xdr:row>
      <xdr:rowOff>120841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169118</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18999</xdr:rowOff>
    </xdr:from>
    <xdr:to>
      <xdr:col>50</xdr:col>
      <xdr:colOff>165100</xdr:colOff>
      <xdr:row>98</xdr:row>
      <xdr:rowOff>120599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2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111726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91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42608</xdr:rowOff>
    </xdr:from>
    <xdr:to>
      <xdr:col>46</xdr:col>
      <xdr:colOff>38100</xdr:colOff>
      <xdr:row>98</xdr:row>
      <xdr:rowOff>144208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135335</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428" y="1693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44538</xdr:rowOff>
    </xdr:from>
    <xdr:to>
      <xdr:col>41</xdr:col>
      <xdr:colOff>101600</xdr:colOff>
      <xdr:row>98</xdr:row>
      <xdr:rowOff>146138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8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137265</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26428" y="169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107569</xdr:rowOff>
    </xdr:from>
    <xdr:to>
      <xdr:col>36</xdr:col>
      <xdr:colOff>165100</xdr:colOff>
      <xdr:row>99</xdr:row>
      <xdr:rowOff>37719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9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28846</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37428" y="1700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21247</xdr:rowOff>
    </xdr:from>
    <xdr:to>
      <xdr:col>85</xdr:col>
      <xdr:colOff>127000</xdr:colOff>
      <xdr:row>39</xdr:row>
      <xdr:rowOff>26492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07797"/>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21247</xdr:rowOff>
    </xdr:from>
    <xdr:to>
      <xdr:col>81</xdr:col>
      <xdr:colOff>50800</xdr:colOff>
      <xdr:row>39</xdr:row>
      <xdr:rowOff>36081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07797"/>
          <a:ext cx="8890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36081</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22631"/>
          <a:ext cx="889000" cy="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147142</xdr:rowOff>
    </xdr:from>
    <xdr:to>
      <xdr:col>85</xdr:col>
      <xdr:colOff>177800</xdr:colOff>
      <xdr:row>39</xdr:row>
      <xdr:rowOff>77292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141897</xdr:rowOff>
    </xdr:from>
    <xdr:to>
      <xdr:col>81</xdr:col>
      <xdr:colOff>101600</xdr:colOff>
      <xdr:row>39</xdr:row>
      <xdr:rowOff>72047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5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63174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7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156731</xdr:rowOff>
    </xdr:from>
    <xdr:to>
      <xdr:col>76</xdr:col>
      <xdr:colOff>165100</xdr:colOff>
      <xdr:row>39</xdr:row>
      <xdr:rowOff>86881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78008</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764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161679</xdr:rowOff>
    </xdr:from>
    <xdr:to>
      <xdr:col>85</xdr:col>
      <xdr:colOff>127000</xdr:colOff>
      <xdr:row>77</xdr:row>
      <xdr:rowOff>5773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191879"/>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142509</xdr:rowOff>
    </xdr:from>
    <xdr:to>
      <xdr:col>81</xdr:col>
      <xdr:colOff>50800</xdr:colOff>
      <xdr:row>76</xdr:row>
      <xdr:rowOff>161679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72709"/>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133724</xdr:rowOff>
    </xdr:from>
    <xdr:to>
      <xdr:col>76</xdr:col>
      <xdr:colOff>114300</xdr:colOff>
      <xdr:row>76</xdr:row>
      <xdr:rowOff>142509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163924"/>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133724</xdr:rowOff>
    </xdr:from>
    <xdr:to>
      <xdr:col>71</xdr:col>
      <xdr:colOff>177800</xdr:colOff>
      <xdr:row>76</xdr:row>
      <xdr:rowOff>150133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63924"/>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126423</xdr:rowOff>
    </xdr:from>
    <xdr:to>
      <xdr:col>85</xdr:col>
      <xdr:colOff>177800</xdr:colOff>
      <xdr:row>77</xdr:row>
      <xdr:rowOff>56573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104850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110879</xdr:rowOff>
    </xdr:from>
    <xdr:to>
      <xdr:col>81</xdr:col>
      <xdr:colOff>101600</xdr:colOff>
      <xdr:row>77</xdr:row>
      <xdr:rowOff>41029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4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32156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91709</xdr:rowOff>
    </xdr:from>
    <xdr:to>
      <xdr:col>76</xdr:col>
      <xdr:colOff>165100</xdr:colOff>
      <xdr:row>77</xdr:row>
      <xdr:rowOff>21859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12986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1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82924</xdr:rowOff>
    </xdr:from>
    <xdr:to>
      <xdr:col>72</xdr:col>
      <xdr:colOff>38100</xdr:colOff>
      <xdr:row>77</xdr:row>
      <xdr:rowOff>13074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4201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0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99333</xdr:rowOff>
    </xdr:from>
    <xdr:to>
      <xdr:col>67</xdr:col>
      <xdr:colOff>101600</xdr:colOff>
      <xdr:row>77</xdr:row>
      <xdr:rowOff>29483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20610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76130</xdr:rowOff>
    </xdr:from>
    <xdr:to>
      <xdr:col>85</xdr:col>
      <xdr:colOff>127000</xdr:colOff>
      <xdr:row>98</xdr:row>
      <xdr:rowOff>132056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78230"/>
          <a:ext cx="838200" cy="5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132056</xdr:rowOff>
    </xdr:from>
    <xdr:to>
      <xdr:col>81</xdr:col>
      <xdr:colOff>50800</xdr:colOff>
      <xdr:row>98</xdr:row>
      <xdr:rowOff>132750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34156"/>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122499</xdr:rowOff>
    </xdr:from>
    <xdr:to>
      <xdr:col>76</xdr:col>
      <xdr:colOff>114300</xdr:colOff>
      <xdr:row>98</xdr:row>
      <xdr:rowOff>132750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24599"/>
          <a:ext cx="889000" cy="1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143870</xdr:rowOff>
    </xdr:from>
    <xdr:to>
      <xdr:col>71</xdr:col>
      <xdr:colOff>177800</xdr:colOff>
      <xdr:row>98</xdr:row>
      <xdr:rowOff>122499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74520"/>
          <a:ext cx="889000" cy="1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25330</xdr:rowOff>
    </xdr:from>
    <xdr:to>
      <xdr:col>85</xdr:col>
      <xdr:colOff>177800</xdr:colOff>
      <xdr:row>98</xdr:row>
      <xdr:rowOff>126930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113576</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4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81256</xdr:rowOff>
    </xdr:from>
    <xdr:to>
      <xdr:col>81</xdr:col>
      <xdr:colOff>101600</xdr:colOff>
      <xdr:row>99</xdr:row>
      <xdr:rowOff>11406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2533</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2017" y="16976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81950</xdr:rowOff>
    </xdr:from>
    <xdr:to>
      <xdr:col>76</xdr:col>
      <xdr:colOff>165100</xdr:colOff>
      <xdr:row>99</xdr:row>
      <xdr:rowOff>12100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8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3227</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3017" y="16976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71699</xdr:rowOff>
    </xdr:from>
    <xdr:to>
      <xdr:col>72</xdr:col>
      <xdr:colOff>38100</xdr:colOff>
      <xdr:row>99</xdr:row>
      <xdr:rowOff>1849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164426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6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93070</xdr:rowOff>
    </xdr:from>
    <xdr:to>
      <xdr:col>67</xdr:col>
      <xdr:colOff>101600</xdr:colOff>
      <xdr:row>98</xdr:row>
      <xdr:rowOff>23220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39747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9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33325</xdr:rowOff>
    </xdr:from>
    <xdr:to>
      <xdr:col>116</xdr:col>
      <xdr:colOff>63500</xdr:colOff>
      <xdr:row>37</xdr:row>
      <xdr:rowOff>146253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376975"/>
          <a:ext cx="8382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146253</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489903"/>
          <a:ext cx="889000" cy="24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7569</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179769"/>
          <a:ext cx="889000" cy="55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153975</xdr:rowOff>
    </xdr:from>
    <xdr:to>
      <xdr:col>116</xdr:col>
      <xdr:colOff>114300</xdr:colOff>
      <xdr:row>37</xdr:row>
      <xdr:rowOff>84125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3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5402</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17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95453</xdr:rowOff>
    </xdr:from>
    <xdr:to>
      <xdr:col>112</xdr:col>
      <xdr:colOff>38100</xdr:colOff>
      <xdr:row>38</xdr:row>
      <xdr:rowOff>25603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43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42130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21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128219</xdr:rowOff>
    </xdr:from>
    <xdr:to>
      <xdr:col>98</xdr:col>
      <xdr:colOff>38100</xdr:colOff>
      <xdr:row>36</xdr:row>
      <xdr:rowOff>58369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74896</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590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105913</xdr:rowOff>
    </xdr:from>
    <xdr:to>
      <xdr:col>116</xdr:col>
      <xdr:colOff>63500</xdr:colOff>
      <xdr:row>56</xdr:row>
      <xdr:rowOff>157393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535663"/>
          <a:ext cx="838200" cy="22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103536</xdr:rowOff>
    </xdr:from>
    <xdr:to>
      <xdr:col>111</xdr:col>
      <xdr:colOff>177800</xdr:colOff>
      <xdr:row>55</xdr:row>
      <xdr:rowOff>105913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53328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103536</xdr:rowOff>
    </xdr:from>
    <xdr:to>
      <xdr:col>107</xdr:col>
      <xdr:colOff>50800</xdr:colOff>
      <xdr:row>56</xdr:row>
      <xdr:rowOff>58958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533286"/>
          <a:ext cx="889000" cy="12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58958</xdr:rowOff>
    </xdr:from>
    <xdr:to>
      <xdr:col>102</xdr:col>
      <xdr:colOff>114300</xdr:colOff>
      <xdr:row>56</xdr:row>
      <xdr:rowOff>138146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660158"/>
          <a:ext cx="889000" cy="7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106593</xdr:rowOff>
    </xdr:from>
    <xdr:to>
      <xdr:col>116</xdr:col>
      <xdr:colOff>114300</xdr:colOff>
      <xdr:row>57</xdr:row>
      <xdr:rowOff>36743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7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129470</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55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55113</xdr:rowOff>
    </xdr:from>
    <xdr:to>
      <xdr:col>112</xdr:col>
      <xdr:colOff>38100</xdr:colOff>
      <xdr:row>55</xdr:row>
      <xdr:rowOff>156713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48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1790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2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52736</xdr:rowOff>
    </xdr:from>
    <xdr:to>
      <xdr:col>107</xdr:col>
      <xdr:colOff>101600</xdr:colOff>
      <xdr:row>55</xdr:row>
      <xdr:rowOff>154336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48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170863</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25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8158</xdr:rowOff>
    </xdr:from>
    <xdr:to>
      <xdr:col>102</xdr:col>
      <xdr:colOff>165100</xdr:colOff>
      <xdr:row>56</xdr:row>
      <xdr:rowOff>109758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6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126285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38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87346</xdr:rowOff>
    </xdr:from>
    <xdr:to>
      <xdr:col>98</xdr:col>
      <xdr:colOff>38100</xdr:colOff>
      <xdr:row>57</xdr:row>
      <xdr:rowOff>17496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6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34023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46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136075</xdr:rowOff>
    </xdr:from>
    <xdr:to>
      <xdr:col>116</xdr:col>
      <xdr:colOff>63500</xdr:colOff>
      <xdr:row>75</xdr:row>
      <xdr:rowOff>147979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94825"/>
          <a:ext cx="838200" cy="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147979</xdr:rowOff>
    </xdr:from>
    <xdr:to>
      <xdr:col>111</xdr:col>
      <xdr:colOff>177800</xdr:colOff>
      <xdr:row>75</xdr:row>
      <xdr:rowOff>156012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06729"/>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156012</xdr:rowOff>
    </xdr:from>
    <xdr:to>
      <xdr:col>107</xdr:col>
      <xdr:colOff>50800</xdr:colOff>
      <xdr:row>76</xdr:row>
      <xdr:rowOff>2639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14762"/>
          <a:ext cx="889000" cy="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2639</xdr:rowOff>
    </xdr:from>
    <xdr:to>
      <xdr:col>102</xdr:col>
      <xdr:colOff>114300</xdr:colOff>
      <xdr:row>76</xdr:row>
      <xdr:rowOff>13170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32839"/>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85275</xdr:rowOff>
    </xdr:from>
    <xdr:to>
      <xdr:col>116</xdr:col>
      <xdr:colOff>114300</xdr:colOff>
      <xdr:row>76</xdr:row>
      <xdr:rowOff>15425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63702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97179</xdr:rowOff>
    </xdr:from>
    <xdr:to>
      <xdr:col>112</xdr:col>
      <xdr:colOff>38100</xdr:colOff>
      <xdr:row>76</xdr:row>
      <xdr:rowOff>27329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18456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105212</xdr:rowOff>
    </xdr:from>
    <xdr:to>
      <xdr:col>107</xdr:col>
      <xdr:colOff>101600</xdr:colOff>
      <xdr:row>76</xdr:row>
      <xdr:rowOff>35362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26489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5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123288</xdr:rowOff>
    </xdr:from>
    <xdr:to>
      <xdr:col>102</xdr:col>
      <xdr:colOff>165100</xdr:colOff>
      <xdr:row>76</xdr:row>
      <xdr:rowOff>53439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82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44566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133820</xdr:rowOff>
    </xdr:from>
    <xdr:to>
      <xdr:col>98</xdr:col>
      <xdr:colOff>38100</xdr:colOff>
      <xdr:row>76</xdr:row>
      <xdr:rowOff>63970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55097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8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扶助費、補助費等、投資及び出資金、及び貸付金において、類似団体と比較した住民一人当たりコストが特に高い状況となっている。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住民一人当たり９７，７５８円で対前年度２．２ポイントの増となっている。これは、生活保護費や民間保育園への保育委託料が減となったものの、児童扶養手当扶助や障害者自立支援給付費が増となっ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補助費等については、住民一人当たり５７，９４５円で対前年度５．８ポイントの増となっている。これは、一部事務組合への負担金や民間保育園への補助金が増となったことなどによるものである。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投資及び出資金については、住民一人当たり４，６４６円で対前年度４６．８ポイント増となっている。これは、病院事業会計繰出金が増となったことによるものである。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貸付金については、類似団体と比較した住民一人当たりのコストは高いものの、住民一人当たり７，１１３円で対前年度４０．７ポイントの減となっている。これは、土地開発公社への貸付金が減となったことによるもので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68,874
67,436
25.33
25,921,934
25,491,793
191,087
14,913,810
19,639,087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122555</xdr:rowOff>
    </xdr:from>
    <xdr:to>
      <xdr:col>24</xdr:col>
      <xdr:colOff>63500</xdr:colOff>
      <xdr:row>35</xdr:row>
      <xdr:rowOff>124460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233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124460</xdr:rowOff>
    </xdr:from>
    <xdr:to>
      <xdr:col>19</xdr:col>
      <xdr:colOff>177800</xdr:colOff>
      <xdr:row>36</xdr:row>
      <xdr:rowOff>77597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25210"/>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138176</xdr:rowOff>
    </xdr:from>
    <xdr:to>
      <xdr:col>15</xdr:col>
      <xdr:colOff>50800</xdr:colOff>
      <xdr:row>36</xdr:row>
      <xdr:rowOff>77597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38926"/>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8636</xdr:rowOff>
    </xdr:from>
    <xdr:to>
      <xdr:col>10</xdr:col>
      <xdr:colOff>114300</xdr:colOff>
      <xdr:row>35</xdr:row>
      <xdr:rowOff>138176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09386"/>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71755</xdr:rowOff>
    </xdr:from>
    <xdr:to>
      <xdr:col>24</xdr:col>
      <xdr:colOff>114300</xdr:colOff>
      <xdr:row>36</xdr:row>
      <xdr:rowOff>1905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94632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73660</xdr:rowOff>
    </xdr:from>
    <xdr:to>
      <xdr:col>20</xdr:col>
      <xdr:colOff>38100</xdr:colOff>
      <xdr:row>36</xdr:row>
      <xdr:rowOff>3810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20337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26797</xdr:rowOff>
    </xdr:from>
    <xdr:to>
      <xdr:col>15</xdr:col>
      <xdr:colOff>101600</xdr:colOff>
      <xdr:row>36</xdr:row>
      <xdr:rowOff>128397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119524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87376</xdr:rowOff>
    </xdr:from>
    <xdr:to>
      <xdr:col>10</xdr:col>
      <xdr:colOff>165100</xdr:colOff>
      <xdr:row>36</xdr:row>
      <xdr:rowOff>17526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34053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6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129286</xdr:rowOff>
    </xdr:from>
    <xdr:to>
      <xdr:col>6</xdr:col>
      <xdr:colOff>38100</xdr:colOff>
      <xdr:row>35</xdr:row>
      <xdr:rowOff>59436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75963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75157</xdr:rowOff>
    </xdr:from>
    <xdr:to>
      <xdr:col>24</xdr:col>
      <xdr:colOff>63500</xdr:colOff>
      <xdr:row>57</xdr:row>
      <xdr:rowOff>161586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47807"/>
          <a:ext cx="838200" cy="8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147152</xdr:rowOff>
    </xdr:from>
    <xdr:to>
      <xdr:col>19</xdr:col>
      <xdr:colOff>177800</xdr:colOff>
      <xdr:row>57</xdr:row>
      <xdr:rowOff>161586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19802"/>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138831</xdr:rowOff>
    </xdr:from>
    <xdr:to>
      <xdr:col>15</xdr:col>
      <xdr:colOff>50800</xdr:colOff>
      <xdr:row>57</xdr:row>
      <xdr:rowOff>147152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11481"/>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51831</xdr:rowOff>
    </xdr:from>
    <xdr:to>
      <xdr:col>10</xdr:col>
      <xdr:colOff>114300</xdr:colOff>
      <xdr:row>57</xdr:row>
      <xdr:rowOff>138831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24481"/>
          <a:ext cx="889000" cy="8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24357</xdr:rowOff>
    </xdr:from>
    <xdr:to>
      <xdr:col>24</xdr:col>
      <xdr:colOff>114300</xdr:colOff>
      <xdr:row>57</xdr:row>
      <xdr:rowOff>125957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110786</xdr:rowOff>
    </xdr:from>
    <xdr:to>
      <xdr:col>20</xdr:col>
      <xdr:colOff>38100</xdr:colOff>
      <xdr:row>58</xdr:row>
      <xdr:rowOff>40936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32063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96352</xdr:rowOff>
    </xdr:from>
    <xdr:to>
      <xdr:col>15</xdr:col>
      <xdr:colOff>101600</xdr:colOff>
      <xdr:row>58</xdr:row>
      <xdr:rowOff>26502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6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17629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6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88031</xdr:rowOff>
    </xdr:from>
    <xdr:to>
      <xdr:col>10</xdr:col>
      <xdr:colOff>165100</xdr:colOff>
      <xdr:row>58</xdr:row>
      <xdr:rowOff>18181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6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1031</xdr:rowOff>
    </xdr:from>
    <xdr:to>
      <xdr:col>6</xdr:col>
      <xdr:colOff>38100</xdr:colOff>
      <xdr:row>57</xdr:row>
      <xdr:rowOff>102631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119158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23451</xdr:rowOff>
    </xdr:from>
    <xdr:to>
      <xdr:col>24</xdr:col>
      <xdr:colOff>63500</xdr:colOff>
      <xdr:row>75</xdr:row>
      <xdr:rowOff>41130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82201"/>
          <a:ext cx="8382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41130</xdr:rowOff>
    </xdr:from>
    <xdr:to>
      <xdr:col>19</xdr:col>
      <xdr:colOff>177800</xdr:colOff>
      <xdr:row>75</xdr:row>
      <xdr:rowOff>75365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99880"/>
          <a:ext cx="8890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75365</xdr:rowOff>
    </xdr:from>
    <xdr:to>
      <xdr:col>15</xdr:col>
      <xdr:colOff>50800</xdr:colOff>
      <xdr:row>75</xdr:row>
      <xdr:rowOff>76552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34115"/>
          <a:ext cx="8890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76552</xdr:rowOff>
    </xdr:from>
    <xdr:to>
      <xdr:col>10</xdr:col>
      <xdr:colOff>114300</xdr:colOff>
      <xdr:row>75</xdr:row>
      <xdr:rowOff>154200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35302"/>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144101</xdr:rowOff>
    </xdr:from>
    <xdr:to>
      <xdr:col>24</xdr:col>
      <xdr:colOff>114300</xdr:colOff>
      <xdr:row>75</xdr:row>
      <xdr:rowOff>74251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166978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8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161780</xdr:rowOff>
    </xdr:from>
    <xdr:to>
      <xdr:col>20</xdr:col>
      <xdr:colOff>38100</xdr:colOff>
      <xdr:row>75</xdr:row>
      <xdr:rowOff>91930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4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108457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2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24565</xdr:rowOff>
    </xdr:from>
    <xdr:to>
      <xdr:col>15</xdr:col>
      <xdr:colOff>101600</xdr:colOff>
      <xdr:row>75</xdr:row>
      <xdr:rowOff>126165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8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142692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5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25752</xdr:rowOff>
    </xdr:from>
    <xdr:to>
      <xdr:col>10</xdr:col>
      <xdr:colOff>165100</xdr:colOff>
      <xdr:row>75</xdr:row>
      <xdr:rowOff>127352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143879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5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103400</xdr:rowOff>
    </xdr:from>
    <xdr:to>
      <xdr:col>6</xdr:col>
      <xdr:colOff>38100</xdr:colOff>
      <xdr:row>76</xdr:row>
      <xdr:rowOff>33550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50077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3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2426</xdr:rowOff>
    </xdr:from>
    <xdr:to>
      <xdr:col>24</xdr:col>
      <xdr:colOff>63500</xdr:colOff>
      <xdr:row>97</xdr:row>
      <xdr:rowOff>54843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33076"/>
          <a:ext cx="838200" cy="5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54843</xdr:rowOff>
    </xdr:from>
    <xdr:to>
      <xdr:col>19</xdr:col>
      <xdr:colOff>177800</xdr:colOff>
      <xdr:row>97</xdr:row>
      <xdr:rowOff>100678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85493"/>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100678</xdr:rowOff>
    </xdr:from>
    <xdr:to>
      <xdr:col>15</xdr:col>
      <xdr:colOff>50800</xdr:colOff>
      <xdr:row>97</xdr:row>
      <xdr:rowOff>119149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31328"/>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161029</xdr:rowOff>
    </xdr:from>
    <xdr:to>
      <xdr:col>10</xdr:col>
      <xdr:colOff>114300</xdr:colOff>
      <xdr:row>97</xdr:row>
      <xdr:rowOff>119149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448779"/>
          <a:ext cx="889000" cy="30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123076</xdr:rowOff>
    </xdr:from>
    <xdr:to>
      <xdr:col>24</xdr:col>
      <xdr:colOff>114300</xdr:colOff>
      <xdr:row>97</xdr:row>
      <xdr:rowOff>53226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101503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4043</xdr:rowOff>
    </xdr:from>
    <xdr:to>
      <xdr:col>20</xdr:col>
      <xdr:colOff>38100</xdr:colOff>
      <xdr:row>97</xdr:row>
      <xdr:rowOff>105643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3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96770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2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49878</xdr:rowOff>
    </xdr:from>
    <xdr:to>
      <xdr:col>15</xdr:col>
      <xdr:colOff>101600</xdr:colOff>
      <xdr:row>97</xdr:row>
      <xdr:rowOff>151478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142605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7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68349</xdr:rowOff>
    </xdr:from>
    <xdr:to>
      <xdr:col>10</xdr:col>
      <xdr:colOff>165100</xdr:colOff>
      <xdr:row>97</xdr:row>
      <xdr:rowOff>169949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161076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110229</xdr:rowOff>
    </xdr:from>
    <xdr:to>
      <xdr:col>6</xdr:col>
      <xdr:colOff>38100</xdr:colOff>
      <xdr:row>96</xdr:row>
      <xdr:rowOff>40379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56906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1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165246</xdr:rowOff>
    </xdr:from>
    <xdr:to>
      <xdr:col>55</xdr:col>
      <xdr:colOff>0</xdr:colOff>
      <xdr:row>37</xdr:row>
      <xdr:rowOff>166618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50889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165246</xdr:rowOff>
    </xdr:from>
    <xdr:to>
      <xdr:col>50</xdr:col>
      <xdr:colOff>114300</xdr:colOff>
      <xdr:row>37</xdr:row>
      <xdr:rowOff>165874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508896"/>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165874</xdr:rowOff>
    </xdr:from>
    <xdr:to>
      <xdr:col>45</xdr:col>
      <xdr:colOff>177800</xdr:colOff>
      <xdr:row>37</xdr:row>
      <xdr:rowOff>167018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50952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166560</xdr:rowOff>
    </xdr:from>
    <xdr:to>
      <xdr:col>41</xdr:col>
      <xdr:colOff>50800</xdr:colOff>
      <xdr:row>37</xdr:row>
      <xdr:rowOff>167018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51021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115818</xdr:rowOff>
    </xdr:from>
    <xdr:to>
      <xdr:col>55</xdr:col>
      <xdr:colOff>50800</xdr:colOff>
      <xdr:row>38</xdr:row>
      <xdr:rowOff>45968</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114446</xdr:rowOff>
    </xdr:from>
    <xdr:to>
      <xdr:col>50</xdr:col>
      <xdr:colOff>165100</xdr:colOff>
      <xdr:row>38</xdr:row>
      <xdr:rowOff>44596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35723</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50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115075</xdr:rowOff>
    </xdr:from>
    <xdr:to>
      <xdr:col>46</xdr:col>
      <xdr:colOff>38100</xdr:colOff>
      <xdr:row>38</xdr:row>
      <xdr:rowOff>45225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36351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551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116218</xdr:rowOff>
    </xdr:from>
    <xdr:to>
      <xdr:col>41</xdr:col>
      <xdr:colOff>101600</xdr:colOff>
      <xdr:row>38</xdr:row>
      <xdr:rowOff>46368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37495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55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115760</xdr:rowOff>
    </xdr:from>
    <xdr:to>
      <xdr:col>36</xdr:col>
      <xdr:colOff>165100</xdr:colOff>
      <xdr:row>38</xdr:row>
      <xdr:rowOff>45910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37037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552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83541</xdr:rowOff>
    </xdr:from>
    <xdr:to>
      <xdr:col>55</xdr:col>
      <xdr:colOff>0</xdr:colOff>
      <xdr:row>59</xdr:row>
      <xdr:rowOff>84596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199091"/>
          <a:ext cx="8382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84596</xdr:rowOff>
    </xdr:from>
    <xdr:to>
      <xdr:col>50</xdr:col>
      <xdr:colOff>114300</xdr:colOff>
      <xdr:row>59</xdr:row>
      <xdr:rowOff>85326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200146"/>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85326</xdr:rowOff>
    </xdr:from>
    <xdr:to>
      <xdr:col>45</xdr:col>
      <xdr:colOff>177800</xdr:colOff>
      <xdr:row>59</xdr:row>
      <xdr:rowOff>85565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200876"/>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85565</xdr:rowOff>
    </xdr:from>
    <xdr:to>
      <xdr:col>41</xdr:col>
      <xdr:colOff>50800</xdr:colOff>
      <xdr:row>59</xdr:row>
      <xdr:rowOff>85794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20111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32741</xdr:rowOff>
    </xdr:from>
    <xdr:to>
      <xdr:col>55</xdr:col>
      <xdr:colOff>50800</xdr:colOff>
      <xdr:row>59</xdr:row>
      <xdr:rowOff>134341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1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119118</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6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33796</xdr:rowOff>
    </xdr:from>
    <xdr:to>
      <xdr:col>50</xdr:col>
      <xdr:colOff>165100</xdr:colOff>
      <xdr:row>59</xdr:row>
      <xdr:rowOff>135396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1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126523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24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34526</xdr:rowOff>
    </xdr:from>
    <xdr:to>
      <xdr:col>46</xdr:col>
      <xdr:colOff>38100</xdr:colOff>
      <xdr:row>59</xdr:row>
      <xdr:rowOff>136126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1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127253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2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34765</xdr:rowOff>
    </xdr:from>
    <xdr:to>
      <xdr:col>41</xdr:col>
      <xdr:colOff>101600</xdr:colOff>
      <xdr:row>59</xdr:row>
      <xdr:rowOff>136365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15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127492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24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34994</xdr:rowOff>
    </xdr:from>
    <xdr:to>
      <xdr:col>36</xdr:col>
      <xdr:colOff>165100</xdr:colOff>
      <xdr:row>59</xdr:row>
      <xdr:rowOff>136594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15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127721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24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104907</xdr:rowOff>
    </xdr:from>
    <xdr:to>
      <xdr:col>55</xdr:col>
      <xdr:colOff>0</xdr:colOff>
      <xdr:row>78</xdr:row>
      <xdr:rowOff>107262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478007"/>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107262</xdr:rowOff>
    </xdr:from>
    <xdr:to>
      <xdr:col>50</xdr:col>
      <xdr:colOff>114300</xdr:colOff>
      <xdr:row>78</xdr:row>
      <xdr:rowOff>107651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480362"/>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107651</xdr:rowOff>
    </xdr:from>
    <xdr:to>
      <xdr:col>45</xdr:col>
      <xdr:colOff>177800</xdr:colOff>
      <xdr:row>78</xdr:row>
      <xdr:rowOff>111833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480751"/>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80127</xdr:rowOff>
    </xdr:from>
    <xdr:to>
      <xdr:col>41</xdr:col>
      <xdr:colOff>50800</xdr:colOff>
      <xdr:row>78</xdr:row>
      <xdr:rowOff>111833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453227"/>
          <a:ext cx="889000" cy="3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54107</xdr:rowOff>
    </xdr:from>
    <xdr:to>
      <xdr:col>55</xdr:col>
      <xdr:colOff>50800</xdr:colOff>
      <xdr:row>78</xdr:row>
      <xdr:rowOff>155707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4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140484</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34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56462</xdr:rowOff>
    </xdr:from>
    <xdr:to>
      <xdr:col>50</xdr:col>
      <xdr:colOff>165100</xdr:colOff>
      <xdr:row>78</xdr:row>
      <xdr:rowOff>158062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4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149189</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52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56851</xdr:rowOff>
    </xdr:from>
    <xdr:to>
      <xdr:col>46</xdr:col>
      <xdr:colOff>38100</xdr:colOff>
      <xdr:row>78</xdr:row>
      <xdr:rowOff>158451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4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149578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5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61033</xdr:rowOff>
    </xdr:from>
    <xdr:to>
      <xdr:col>41</xdr:col>
      <xdr:colOff>101600</xdr:colOff>
      <xdr:row>78</xdr:row>
      <xdr:rowOff>162633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4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153760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5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29327</xdr:rowOff>
    </xdr:from>
    <xdr:to>
      <xdr:col>36</xdr:col>
      <xdr:colOff>165100</xdr:colOff>
      <xdr:row>78</xdr:row>
      <xdr:rowOff>130927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4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122054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4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55141</xdr:rowOff>
    </xdr:from>
    <xdr:to>
      <xdr:col>55</xdr:col>
      <xdr:colOff>0</xdr:colOff>
      <xdr:row>98</xdr:row>
      <xdr:rowOff>67021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857241"/>
          <a:ext cx="838200" cy="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55141</xdr:rowOff>
    </xdr:from>
    <xdr:to>
      <xdr:col>50</xdr:col>
      <xdr:colOff>114300</xdr:colOff>
      <xdr:row>98</xdr:row>
      <xdr:rowOff>69600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857241"/>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69600</xdr:rowOff>
    </xdr:from>
    <xdr:to>
      <xdr:col>45</xdr:col>
      <xdr:colOff>177800</xdr:colOff>
      <xdr:row>98</xdr:row>
      <xdr:rowOff>82493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871700"/>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82493</xdr:rowOff>
    </xdr:from>
    <xdr:to>
      <xdr:col>41</xdr:col>
      <xdr:colOff>50800</xdr:colOff>
      <xdr:row>98</xdr:row>
      <xdr:rowOff>92464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884593"/>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16221</xdr:rowOff>
    </xdr:from>
    <xdr:to>
      <xdr:col>55</xdr:col>
      <xdr:colOff>50800</xdr:colOff>
      <xdr:row>98</xdr:row>
      <xdr:rowOff>117821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4341</xdr:rowOff>
    </xdr:from>
    <xdr:to>
      <xdr:col>50</xdr:col>
      <xdr:colOff>165100</xdr:colOff>
      <xdr:row>98</xdr:row>
      <xdr:rowOff>105941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97068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18800</xdr:rowOff>
    </xdr:from>
    <xdr:to>
      <xdr:col>46</xdr:col>
      <xdr:colOff>38100</xdr:colOff>
      <xdr:row>98</xdr:row>
      <xdr:rowOff>120400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111527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1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31693</xdr:rowOff>
    </xdr:from>
    <xdr:to>
      <xdr:col>41</xdr:col>
      <xdr:colOff>101600</xdr:colOff>
      <xdr:row>98</xdr:row>
      <xdr:rowOff>133293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124420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2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41664</xdr:rowOff>
    </xdr:from>
    <xdr:to>
      <xdr:col>36</xdr:col>
      <xdr:colOff>165100</xdr:colOff>
      <xdr:row>98</xdr:row>
      <xdr:rowOff>143264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4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134391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3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127676</xdr:rowOff>
    </xdr:from>
    <xdr:to>
      <xdr:col>85</xdr:col>
      <xdr:colOff>127000</xdr:colOff>
      <xdr:row>37</xdr:row>
      <xdr:rowOff>137048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71326"/>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127676</xdr:rowOff>
    </xdr:from>
    <xdr:to>
      <xdr:col>81</xdr:col>
      <xdr:colOff>50800</xdr:colOff>
      <xdr:row>37</xdr:row>
      <xdr:rowOff>170973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71326"/>
          <a:ext cx="8890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170973</xdr:rowOff>
    </xdr:from>
    <xdr:to>
      <xdr:col>76</xdr:col>
      <xdr:colOff>114300</xdr:colOff>
      <xdr:row>38</xdr:row>
      <xdr:rowOff>42956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1462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144683</xdr:rowOff>
    </xdr:from>
    <xdr:to>
      <xdr:col>71</xdr:col>
      <xdr:colOff>177800</xdr:colOff>
      <xdr:row>38</xdr:row>
      <xdr:rowOff>42956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488333"/>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86248</xdr:rowOff>
    </xdr:from>
    <xdr:to>
      <xdr:col>85</xdr:col>
      <xdr:colOff>177800</xdr:colOff>
      <xdr:row>38</xdr:row>
      <xdr:rowOff>16398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64675</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76876</xdr:rowOff>
    </xdr:from>
    <xdr:to>
      <xdr:col>81</xdr:col>
      <xdr:colOff>101600</xdr:colOff>
      <xdr:row>38</xdr:row>
      <xdr:rowOff>7026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169603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1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120173</xdr:rowOff>
    </xdr:from>
    <xdr:to>
      <xdr:col>76</xdr:col>
      <xdr:colOff>165100</xdr:colOff>
      <xdr:row>38</xdr:row>
      <xdr:rowOff>50323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41450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163606</xdr:rowOff>
    </xdr:from>
    <xdr:to>
      <xdr:col>72</xdr:col>
      <xdr:colOff>38100</xdr:colOff>
      <xdr:row>38</xdr:row>
      <xdr:rowOff>93756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84883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9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93883</xdr:rowOff>
    </xdr:from>
    <xdr:to>
      <xdr:col>67</xdr:col>
      <xdr:colOff>101600</xdr:colOff>
      <xdr:row>38</xdr:row>
      <xdr:rowOff>24033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15160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3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163899</xdr:rowOff>
    </xdr:from>
    <xdr:to>
      <xdr:col>85</xdr:col>
      <xdr:colOff>127000</xdr:colOff>
      <xdr:row>58</xdr:row>
      <xdr:rowOff>858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936549"/>
          <a:ext cx="8382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858</xdr:rowOff>
    </xdr:from>
    <xdr:to>
      <xdr:col>81</xdr:col>
      <xdr:colOff>50800</xdr:colOff>
      <xdr:row>58</xdr:row>
      <xdr:rowOff>129593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944958"/>
          <a:ext cx="889000" cy="1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81505</xdr:rowOff>
    </xdr:from>
    <xdr:to>
      <xdr:col>76</xdr:col>
      <xdr:colOff>114300</xdr:colOff>
      <xdr:row>58</xdr:row>
      <xdr:rowOff>129593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10025605"/>
          <a:ext cx="88900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71038</xdr:rowOff>
    </xdr:from>
    <xdr:to>
      <xdr:col>71</xdr:col>
      <xdr:colOff>177800</xdr:colOff>
      <xdr:row>58</xdr:row>
      <xdr:rowOff>81505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10015138"/>
          <a:ext cx="8890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113099</xdr:rowOff>
    </xdr:from>
    <xdr:to>
      <xdr:col>85</xdr:col>
      <xdr:colOff>177800</xdr:colOff>
      <xdr:row>58</xdr:row>
      <xdr:rowOff>43249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28026</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0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121508</xdr:rowOff>
    </xdr:from>
    <xdr:to>
      <xdr:col>81</xdr:col>
      <xdr:colOff>101600</xdr:colOff>
      <xdr:row>58</xdr:row>
      <xdr:rowOff>51658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42785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78793</xdr:rowOff>
    </xdr:from>
    <xdr:to>
      <xdr:col>76</xdr:col>
      <xdr:colOff>165100</xdr:colOff>
      <xdr:row>59</xdr:row>
      <xdr:rowOff>8943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100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11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30705</xdr:rowOff>
    </xdr:from>
    <xdr:to>
      <xdr:col>72</xdr:col>
      <xdr:colOff>38100</xdr:colOff>
      <xdr:row>58</xdr:row>
      <xdr:rowOff>132305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123432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20238</xdr:rowOff>
    </xdr:from>
    <xdr:to>
      <xdr:col>67</xdr:col>
      <xdr:colOff>101600</xdr:colOff>
      <xdr:row>58</xdr:row>
      <xdr:rowOff>121838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112965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5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21247</xdr:rowOff>
    </xdr:from>
    <xdr:to>
      <xdr:col>85</xdr:col>
      <xdr:colOff>127000</xdr:colOff>
      <xdr:row>79</xdr:row>
      <xdr:rowOff>26493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65797"/>
          <a:ext cx="8382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21247</xdr:rowOff>
    </xdr:from>
    <xdr:to>
      <xdr:col>81</xdr:col>
      <xdr:colOff>50800</xdr:colOff>
      <xdr:row>79</xdr:row>
      <xdr:rowOff>36080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65797"/>
          <a:ext cx="889000" cy="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36080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80630"/>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147143</xdr:rowOff>
    </xdr:from>
    <xdr:to>
      <xdr:col>85</xdr:col>
      <xdr:colOff>177800</xdr:colOff>
      <xdr:row>79</xdr:row>
      <xdr:rowOff>77293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101186</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141897</xdr:rowOff>
    </xdr:from>
    <xdr:to>
      <xdr:col>81</xdr:col>
      <xdr:colOff>101600</xdr:colOff>
      <xdr:row>79</xdr:row>
      <xdr:rowOff>72047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63174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60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156730</xdr:rowOff>
    </xdr:from>
    <xdr:to>
      <xdr:col>76</xdr:col>
      <xdr:colOff>165100</xdr:colOff>
      <xdr:row>79</xdr:row>
      <xdr:rowOff>86880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78007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62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161679</xdr:rowOff>
    </xdr:from>
    <xdr:to>
      <xdr:col>85</xdr:col>
      <xdr:colOff>127000</xdr:colOff>
      <xdr:row>97</xdr:row>
      <xdr:rowOff>5773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620879"/>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142509</xdr:rowOff>
    </xdr:from>
    <xdr:to>
      <xdr:col>81</xdr:col>
      <xdr:colOff>50800</xdr:colOff>
      <xdr:row>96</xdr:row>
      <xdr:rowOff>161679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01709"/>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133724</xdr:rowOff>
    </xdr:from>
    <xdr:to>
      <xdr:col>76</xdr:col>
      <xdr:colOff>114300</xdr:colOff>
      <xdr:row>96</xdr:row>
      <xdr:rowOff>142509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592924"/>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133724</xdr:rowOff>
    </xdr:from>
    <xdr:to>
      <xdr:col>71</xdr:col>
      <xdr:colOff>177800</xdr:colOff>
      <xdr:row>96</xdr:row>
      <xdr:rowOff>150133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92924"/>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126423</xdr:rowOff>
    </xdr:from>
    <xdr:to>
      <xdr:col>85</xdr:col>
      <xdr:colOff>177800</xdr:colOff>
      <xdr:row>97</xdr:row>
      <xdr:rowOff>56573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104850</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6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110879</xdr:rowOff>
    </xdr:from>
    <xdr:to>
      <xdr:col>81</xdr:col>
      <xdr:colOff>101600</xdr:colOff>
      <xdr:row>97</xdr:row>
      <xdr:rowOff>41029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32156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6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91709</xdr:rowOff>
    </xdr:from>
    <xdr:to>
      <xdr:col>76</xdr:col>
      <xdr:colOff>165100</xdr:colOff>
      <xdr:row>97</xdr:row>
      <xdr:rowOff>21859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12986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4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82924</xdr:rowOff>
    </xdr:from>
    <xdr:to>
      <xdr:col>72</xdr:col>
      <xdr:colOff>38100</xdr:colOff>
      <xdr:row>97</xdr:row>
      <xdr:rowOff>13074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4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3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99333</xdr:rowOff>
    </xdr:from>
    <xdr:to>
      <xdr:col>67</xdr:col>
      <xdr:colOff>101600</xdr:colOff>
      <xdr:row>97</xdr:row>
      <xdr:rowOff>29483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20610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5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各項目のうち、総務費、衛生費及び災害復旧費について、前年度より増減率が大きくなっている。</a:t>
          </a:r>
        </a:p>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総務費については、住民一人当たり５１，６１７円で前年度から５７．８ポイントの増となっている。これは、庁舎施設整備に係る事業費や退職手当の増が主な要因と考えられる。</a:t>
          </a: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衛生費については、住民一人当たり３３，５０５円で前年度から７．３ポイントの増となっている。これは、病院事業会計繰出金の増が主な要因と考えられる。</a:t>
          </a:r>
        </a:p>
        <a:p>
          <a:r>
            <a:rPr kumimoji="1" lang="ja-JP" altLang="en-US" sz="1300">
              <a:latin typeface="ＭＳ Ｐゴシック" panose="020B0600070205080204" pitchFamily="50" charset="-128"/>
              <a:ea typeface="ＭＳ Ｐゴシック" panose="020B0600070205080204" pitchFamily="50" charset="-128"/>
            </a:rPr>
            <a:t>　災害復旧費については、住民一人当たり１，４１４円で前年度から２２．６ポイントの減となっている。これは、平成３０年９月の台風２１号により破損した各種公共施設の復旧経費の減が主な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歳入面において地方交付税、諸収入が減となったものの、市税、繰越金、市債などが前年度より増となったことにより、歳入全体で約８億７千万円の増となった。</a:t>
          </a:r>
        </a:p>
        <a:p>
          <a:r>
            <a:rPr kumimoji="1" lang="ja-JP" altLang="en-US" sz="1300">
              <a:latin typeface="ＭＳ ゴシック" pitchFamily="49" charset="-128"/>
              <a:ea typeface="ＭＳ ゴシック" pitchFamily="49" charset="-128"/>
            </a:rPr>
            <a:t>　また、歳出面においても、人件費、普通建設事業費などが前年度より増となり、歳出全体で約１０億７千万円の増となった。</a:t>
          </a:r>
        </a:p>
        <a:p>
          <a:r>
            <a:rPr kumimoji="1" lang="ja-JP" altLang="en-US" sz="1300">
              <a:latin typeface="ＭＳ ゴシック" pitchFamily="49" charset="-128"/>
              <a:ea typeface="ＭＳ ゴシック" pitchFamily="49" charset="-128"/>
            </a:rPr>
            <a:t>　総額では歳入が歳出を上回ったため形式収支は黒字となり、実質収支についても約１億９千万円の黒字となったが、実質単年度収支は前年度実質収支額の影響により約２億４千万円の赤字となった。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連結実質赤字比率については、平成２１年度には４．４０％で赤字団体であったが、平成２２年度以降１０年連続で該当なしである。</a:t>
          </a:r>
        </a:p>
        <a:p>
          <a:r>
            <a:rPr kumimoji="1" lang="ja-JP" altLang="en-US" sz="1400">
              <a:latin typeface="ＭＳ ゴシック" pitchFamily="49" charset="-128"/>
              <a:ea typeface="ＭＳ ゴシック" pitchFamily="49" charset="-128"/>
            </a:rPr>
            <a:t>　黒字の要因については、水道事業会計の多額の黒字に加え、一般会計及び介護保険事業会計が黒字であったこと、また今年度より国民健康保険事業会計が黒字となったことなどによるものと考えられる。</a:t>
          </a:r>
        </a:p>
        <a:p>
          <a:r>
            <a:rPr kumimoji="1" lang="ja-JP" altLang="en-US" sz="1400">
              <a:latin typeface="ＭＳ ゴシック" pitchFamily="49" charset="-128"/>
              <a:ea typeface="ＭＳ ゴシック" pitchFamily="49" charset="-128"/>
            </a:rPr>
            <a:t>　しかしながら、平成２７年度に資金不足を解消した病院事業会計において前年度並みの資金不足が生じており、また一般会計においては庁舎及び公立認定こども園の建設などに着手しているため、今後も連結実質収支の黒字を維持していくためには、引続き財政の健全化を図る必要があ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0"/>
      <c r="DK3" s="180"/>
      <c r="DL3" s="180"/>
      <c r="DM3" s="180"/>
      <c r="DN3" s="180"/>
      <c r="DO3" s="180"/>
    </row>
    <row r="4" spans="1:119" ht="18.75" customHeight="1" x14ac:dyDescent="0.15">
      <c r="A4" s="181"/>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25921934</v>
      </c>
      <c r="BO4" s="431"/>
      <c r="BP4" s="431"/>
      <c r="BQ4" s="431"/>
      <c r="BR4" s="431"/>
      <c r="BS4" s="431"/>
      <c r="BT4" s="431"/>
      <c r="BU4" s="432"/>
      <c r="BV4" s="430">
        <v>25050466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1.3</v>
      </c>
      <c r="CU4" s="437"/>
      <c r="CV4" s="437"/>
      <c r="CW4" s="437"/>
      <c r="CX4" s="437"/>
      <c r="CY4" s="437"/>
      <c r="CZ4" s="437"/>
      <c r="DA4" s="438"/>
      <c r="DB4" s="436">
        <v>4</v>
      </c>
      <c r="DC4" s="437"/>
      <c r="DD4" s="437"/>
      <c r="DE4" s="437"/>
      <c r="DF4" s="437"/>
      <c r="DG4" s="437"/>
      <c r="DH4" s="437"/>
      <c r="DI4" s="438"/>
      <c r="DJ4" s="180"/>
      <c r="DK4" s="180"/>
      <c r="DL4" s="180"/>
      <c r="DM4" s="180"/>
      <c r="DN4" s="180"/>
      <c r="DO4" s="180"/>
    </row>
    <row r="5" spans="1:119" ht="18.75" customHeight="1" x14ac:dyDescent="0.15">
      <c r="A5" s="181"/>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25491793</v>
      </c>
      <c r="BO5" s="468"/>
      <c r="BP5" s="468"/>
      <c r="BQ5" s="468"/>
      <c r="BR5" s="468"/>
      <c r="BS5" s="468"/>
      <c r="BT5" s="468"/>
      <c r="BU5" s="469"/>
      <c r="BV5" s="467">
        <v>24425286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95.5</v>
      </c>
      <c r="CU5" s="465"/>
      <c r="CV5" s="465"/>
      <c r="CW5" s="465"/>
      <c r="CX5" s="465"/>
      <c r="CY5" s="465"/>
      <c r="CZ5" s="465"/>
      <c r="DA5" s="466"/>
      <c r="DB5" s="464">
        <v>93.5</v>
      </c>
      <c r="DC5" s="465"/>
      <c r="DD5" s="465"/>
      <c r="DE5" s="465"/>
      <c r="DF5" s="465"/>
      <c r="DG5" s="465"/>
      <c r="DH5" s="465"/>
      <c r="DI5" s="466"/>
      <c r="DJ5" s="180"/>
      <c r="DK5" s="180"/>
      <c r="DL5" s="180"/>
      <c r="DM5" s="180"/>
      <c r="DN5" s="180"/>
      <c r="DO5" s="180"/>
    </row>
    <row r="6" spans="1:119" ht="18.75" customHeight="1" x14ac:dyDescent="0.15">
      <c r="A6" s="181"/>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430141</v>
      </c>
      <c r="BO6" s="468"/>
      <c r="BP6" s="468"/>
      <c r="BQ6" s="468"/>
      <c r="BR6" s="468"/>
      <c r="BS6" s="468"/>
      <c r="BT6" s="468"/>
      <c r="BU6" s="469"/>
      <c r="BV6" s="467">
        <v>625180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101</v>
      </c>
      <c r="CU6" s="505"/>
      <c r="CV6" s="505"/>
      <c r="CW6" s="505"/>
      <c r="CX6" s="505"/>
      <c r="CY6" s="505"/>
      <c r="CZ6" s="505"/>
      <c r="DA6" s="506"/>
      <c r="DB6" s="504">
        <v>100.5</v>
      </c>
      <c r="DC6" s="505"/>
      <c r="DD6" s="505"/>
      <c r="DE6" s="505"/>
      <c r="DF6" s="505"/>
      <c r="DG6" s="505"/>
      <c r="DH6" s="505"/>
      <c r="DI6" s="506"/>
      <c r="DJ6" s="180"/>
      <c r="DK6" s="180"/>
      <c r="DL6" s="180"/>
      <c r="DM6" s="180"/>
      <c r="DN6" s="180"/>
      <c r="DO6" s="180"/>
    </row>
    <row r="7" spans="1:119" ht="18.75" customHeight="1" x14ac:dyDescent="0.15">
      <c r="A7" s="181"/>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239054</v>
      </c>
      <c r="BO7" s="468"/>
      <c r="BP7" s="468"/>
      <c r="BQ7" s="468"/>
      <c r="BR7" s="468"/>
      <c r="BS7" s="468"/>
      <c r="BT7" s="468"/>
      <c r="BU7" s="469"/>
      <c r="BV7" s="467">
        <v>24484</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14913810</v>
      </c>
      <c r="CU7" s="468"/>
      <c r="CV7" s="468"/>
      <c r="CW7" s="468"/>
      <c r="CX7" s="468"/>
      <c r="CY7" s="468"/>
      <c r="CZ7" s="468"/>
      <c r="DA7" s="469"/>
      <c r="DB7" s="467">
        <v>15162579</v>
      </c>
      <c r="DC7" s="468"/>
      <c r="DD7" s="468"/>
      <c r="DE7" s="468"/>
      <c r="DF7" s="468"/>
      <c r="DG7" s="468"/>
      <c r="DH7" s="468"/>
      <c r="DI7" s="469"/>
      <c r="DJ7" s="180"/>
      <c r="DK7" s="180"/>
      <c r="DL7" s="180"/>
      <c r="DM7" s="180"/>
      <c r="DN7" s="180"/>
      <c r="DO7" s="180"/>
    </row>
    <row r="8" spans="1:119" ht="18.75" customHeight="1" thickBot="1" x14ac:dyDescent="0.2">
      <c r="A8" s="181"/>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191087</v>
      </c>
      <c r="BO8" s="468"/>
      <c r="BP8" s="468"/>
      <c r="BQ8" s="468"/>
      <c r="BR8" s="468"/>
      <c r="BS8" s="468"/>
      <c r="BT8" s="468"/>
      <c r="BU8" s="469"/>
      <c r="BV8" s="467">
        <v>600696</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0.62</v>
      </c>
      <c r="CU8" s="508"/>
      <c r="CV8" s="508"/>
      <c r="CW8" s="508"/>
      <c r="CX8" s="508"/>
      <c r="CY8" s="508"/>
      <c r="CZ8" s="508"/>
      <c r="DA8" s="509"/>
      <c r="DB8" s="507">
        <v>0.63</v>
      </c>
      <c r="DC8" s="508"/>
      <c r="DD8" s="508"/>
      <c r="DE8" s="508"/>
      <c r="DF8" s="508"/>
      <c r="DG8" s="508"/>
      <c r="DH8" s="508"/>
      <c r="DI8" s="509"/>
      <c r="DJ8" s="180"/>
      <c r="DK8" s="180"/>
      <c r="DL8" s="180"/>
      <c r="DM8" s="180"/>
      <c r="DN8" s="180"/>
      <c r="DO8" s="180"/>
    </row>
    <row r="9" spans="1:119" ht="18.75" customHeight="1" thickBot="1" x14ac:dyDescent="0.2">
      <c r="A9" s="181"/>
      <c r="B9" s="461" t="s">
        <v>111</v>
      </c>
      <c r="C9" s="462"/>
      <c r="D9" s="462"/>
      <c r="E9" s="462"/>
      <c r="F9" s="462"/>
      <c r="G9" s="462"/>
      <c r="H9" s="462"/>
      <c r="I9" s="462"/>
      <c r="J9" s="462"/>
      <c r="K9" s="510"/>
      <c r="L9" s="511" t="s">
        <v>112</v>
      </c>
      <c r="M9" s="512"/>
      <c r="N9" s="512"/>
      <c r="O9" s="512"/>
      <c r="P9" s="512"/>
      <c r="Q9" s="513"/>
      <c r="R9" s="514">
        <v>71112</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-409608</v>
      </c>
      <c r="BO9" s="468"/>
      <c r="BP9" s="468"/>
      <c r="BQ9" s="468"/>
      <c r="BR9" s="468"/>
      <c r="BS9" s="468"/>
      <c r="BT9" s="468"/>
      <c r="BU9" s="469"/>
      <c r="BV9" s="467">
        <v>207338</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10.6</v>
      </c>
      <c r="CU9" s="465"/>
      <c r="CV9" s="465"/>
      <c r="CW9" s="465"/>
      <c r="CX9" s="465"/>
      <c r="CY9" s="465"/>
      <c r="CZ9" s="465"/>
      <c r="DA9" s="466"/>
      <c r="DB9" s="464">
        <v>11.5</v>
      </c>
      <c r="DC9" s="465"/>
      <c r="DD9" s="465"/>
      <c r="DE9" s="465"/>
      <c r="DF9" s="465"/>
      <c r="DG9" s="465"/>
      <c r="DH9" s="465"/>
      <c r="DI9" s="466"/>
      <c r="DJ9" s="180"/>
      <c r="DK9" s="180"/>
      <c r="DL9" s="180"/>
      <c r="DM9" s="180"/>
      <c r="DN9" s="180"/>
      <c r="DO9" s="180"/>
    </row>
    <row r="10" spans="1:119" ht="18.75" customHeight="1" thickBot="1" x14ac:dyDescent="0.2">
      <c r="A10" s="181"/>
      <c r="B10" s="461"/>
      <c r="C10" s="462"/>
      <c r="D10" s="462"/>
      <c r="E10" s="462"/>
      <c r="F10" s="462"/>
      <c r="G10" s="462"/>
      <c r="H10" s="462"/>
      <c r="I10" s="462"/>
      <c r="J10" s="462"/>
      <c r="K10" s="510"/>
      <c r="L10" s="517" t="s">
        <v>117</v>
      </c>
      <c r="M10" s="497"/>
      <c r="N10" s="497"/>
      <c r="O10" s="497"/>
      <c r="P10" s="497"/>
      <c r="Q10" s="498"/>
      <c r="R10" s="518">
        <v>74773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301697</v>
      </c>
      <c r="BO10" s="468"/>
      <c r="BP10" s="468"/>
      <c r="BQ10" s="468"/>
      <c r="BR10" s="468"/>
      <c r="BS10" s="468"/>
      <c r="BT10" s="468"/>
      <c r="BU10" s="469"/>
      <c r="BV10" s="467">
        <v>3216</v>
      </c>
      <c r="BW10" s="468"/>
      <c r="BX10" s="468"/>
      <c r="BY10" s="468"/>
      <c r="BZ10" s="468"/>
      <c r="CA10" s="468"/>
      <c r="CB10" s="468"/>
      <c r="CC10" s="469"/>
      <c r="CD10" s="185" t="s">
        <v>121</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119</v>
      </c>
      <c r="AV11" s="500"/>
      <c r="AW11" s="500"/>
      <c r="AX11" s="500"/>
      <c r="AY11" s="501" t="s">
        <v>125</v>
      </c>
      <c r="AZ11" s="502"/>
      <c r="BA11" s="502"/>
      <c r="BB11" s="502"/>
      <c r="BC11" s="502"/>
      <c r="BD11" s="502"/>
      <c r="BE11" s="502"/>
      <c r="BF11" s="502"/>
      <c r="BG11" s="502"/>
      <c r="BH11" s="502"/>
      <c r="BI11" s="502"/>
      <c r="BJ11" s="502"/>
      <c r="BK11" s="502"/>
      <c r="BL11" s="502"/>
      <c r="BM11" s="503"/>
      <c r="BN11" s="467">
        <v>4676</v>
      </c>
      <c r="BO11" s="468"/>
      <c r="BP11" s="468"/>
      <c r="BQ11" s="468"/>
      <c r="BR11" s="468"/>
      <c r="BS11" s="468"/>
      <c r="BT11" s="468"/>
      <c r="BU11" s="469"/>
      <c r="BV11" s="467">
        <v>1392</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0"/>
      <c r="DK11" s="180"/>
      <c r="DL11" s="180"/>
      <c r="DM11" s="180"/>
      <c r="DN11" s="180"/>
      <c r="DO11" s="180"/>
    </row>
    <row r="12" spans="1:119" ht="18.75" customHeight="1" x14ac:dyDescent="0.15">
      <c r="A12" s="181"/>
      <c r="B12" s="527" t="s">
        <v>129</v>
      </c>
      <c r="C12" s="528"/>
      <c r="D12" s="528"/>
      <c r="E12" s="528"/>
      <c r="F12" s="528"/>
      <c r="G12" s="528"/>
      <c r="H12" s="528"/>
      <c r="I12" s="528"/>
      <c r="J12" s="528"/>
      <c r="K12" s="529"/>
      <c r="L12" s="536" t="s">
        <v>130</v>
      </c>
      <c r="M12" s="537"/>
      <c r="N12" s="537"/>
      <c r="O12" s="537"/>
      <c r="P12" s="537"/>
      <c r="Q12" s="538"/>
      <c r="R12" s="539">
        <v>68874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135000</v>
      </c>
      <c r="BO12" s="468"/>
      <c r="BP12" s="468"/>
      <c r="BQ12" s="468"/>
      <c r="BR12" s="468"/>
      <c r="BS12" s="468"/>
      <c r="BT12" s="468"/>
      <c r="BU12" s="469"/>
      <c r="BV12" s="467">
        <v>3038</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127</v>
      </c>
      <c r="DC12" s="508"/>
      <c r="DD12" s="508"/>
      <c r="DE12" s="508"/>
      <c r="DF12" s="508"/>
      <c r="DG12" s="508"/>
      <c r="DH12" s="508"/>
      <c r="DI12" s="509"/>
      <c r="DJ12" s="180"/>
      <c r="DK12" s="180"/>
      <c r="DL12" s="180"/>
      <c r="DM12" s="180"/>
      <c r="DN12" s="180"/>
      <c r="DO12" s="180"/>
    </row>
    <row r="13" spans="1:119" ht="18.75" customHeight="1" x14ac:dyDescent="0.15">
      <c r="A13" s="181"/>
      <c r="B13" s="530"/>
      <c r="C13" s="531"/>
      <c r="D13" s="531"/>
      <c r="E13" s="531"/>
      <c r="F13" s="531"/>
      <c r="G13" s="531"/>
      <c r="H13" s="531"/>
      <c r="I13" s="531"/>
      <c r="J13" s="531"/>
      <c r="K13" s="532"/>
      <c r="L13" s="191"/>
      <c r="M13" s="558" t="s">
        <v>136</v>
      </c>
      <c r="N13" s="559"/>
      <c r="O13" s="559"/>
      <c r="P13" s="559"/>
      <c r="Q13" s="560"/>
      <c r="R13" s="551">
        <v>67436</v>
      </c>
      <c r="S13" s="552"/>
      <c r="T13" s="552"/>
      <c r="U13" s="552"/>
      <c r="V13" s="553"/>
      <c r="W13" s="483" t="s">
        <v>137</v>
      </c>
      <c r="X13" s="484"/>
      <c r="Y13" s="484"/>
      <c r="Z13" s="484"/>
      <c r="AA13" s="484"/>
      <c r="AB13" s="474"/>
      <c r="AC13" s="518">
        <v>301</v>
      </c>
      <c r="AD13" s="519"/>
      <c r="AE13" s="519"/>
      <c r="AF13" s="519"/>
      <c r="AG13" s="561"/>
      <c r="AH13" s="518">
        <v>316</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-238235</v>
      </c>
      <c r="BO13" s="468"/>
      <c r="BP13" s="468"/>
      <c r="BQ13" s="468"/>
      <c r="BR13" s="468"/>
      <c r="BS13" s="468"/>
      <c r="BT13" s="468"/>
      <c r="BU13" s="469"/>
      <c r="BV13" s="467">
        <v>208908</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3.8</v>
      </c>
      <c r="CU13" s="465"/>
      <c r="CV13" s="465"/>
      <c r="CW13" s="465"/>
      <c r="CX13" s="465"/>
      <c r="CY13" s="465"/>
      <c r="CZ13" s="465"/>
      <c r="DA13" s="466"/>
      <c r="DB13" s="464">
        <v>4.9000000000000004</v>
      </c>
      <c r="DC13" s="465"/>
      <c r="DD13" s="465"/>
      <c r="DE13" s="465"/>
      <c r="DF13" s="465"/>
      <c r="DG13" s="465"/>
      <c r="DH13" s="465"/>
      <c r="DI13" s="466"/>
      <c r="DJ13" s="180"/>
      <c r="DK13" s="180"/>
      <c r="DL13" s="180"/>
      <c r="DM13" s="180"/>
      <c r="DN13" s="180"/>
      <c r="DO13" s="180"/>
    </row>
    <row r="14" spans="1:119" ht="18.75" customHeight="1" thickBot="1" x14ac:dyDescent="0.2">
      <c r="A14" s="181"/>
      <c r="B14" s="530"/>
      <c r="C14" s="531"/>
      <c r="D14" s="531"/>
      <c r="E14" s="531"/>
      <c r="F14" s="531"/>
      <c r="G14" s="531"/>
      <c r="H14" s="531"/>
      <c r="I14" s="531"/>
      <c r="J14" s="531"/>
      <c r="K14" s="532"/>
      <c r="L14" s="548" t="s">
        <v>142</v>
      </c>
      <c r="M14" s="549"/>
      <c r="N14" s="549"/>
      <c r="O14" s="549"/>
      <c r="P14" s="549"/>
      <c r="Q14" s="550"/>
      <c r="R14" s="551">
        <v>69529</v>
      </c>
      <c r="S14" s="552"/>
      <c r="T14" s="552"/>
      <c r="U14" s="552"/>
      <c r="V14" s="553"/>
      <c r="W14" s="457"/>
      <c r="X14" s="458"/>
      <c r="Y14" s="458"/>
      <c r="Z14" s="458"/>
      <c r="AA14" s="458"/>
      <c r="AB14" s="447"/>
      <c r="AC14" s="554">
        <v>1</v>
      </c>
      <c r="AD14" s="555"/>
      <c r="AE14" s="555"/>
      <c r="AF14" s="555"/>
      <c r="AG14" s="556"/>
      <c r="AH14" s="554">
        <v>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144</v>
      </c>
      <c r="CU14" s="566"/>
      <c r="CV14" s="566"/>
      <c r="CW14" s="566"/>
      <c r="CX14" s="566"/>
      <c r="CY14" s="566"/>
      <c r="CZ14" s="566"/>
      <c r="DA14" s="567"/>
      <c r="DB14" s="565" t="s">
        <v>144</v>
      </c>
      <c r="DC14" s="566"/>
      <c r="DD14" s="566"/>
      <c r="DE14" s="566"/>
      <c r="DF14" s="566"/>
      <c r="DG14" s="566"/>
      <c r="DH14" s="566"/>
      <c r="DI14" s="567"/>
      <c r="DJ14" s="180"/>
      <c r="DK14" s="180"/>
      <c r="DL14" s="180"/>
      <c r="DM14" s="180"/>
      <c r="DN14" s="180"/>
      <c r="DO14" s="180"/>
    </row>
    <row r="15" spans="1:119" ht="18.75" customHeight="1" x14ac:dyDescent="0.15">
      <c r="A15" s="181"/>
      <c r="B15" s="530"/>
      <c r="C15" s="531"/>
      <c r="D15" s="531"/>
      <c r="E15" s="531"/>
      <c r="F15" s="531"/>
      <c r="G15" s="531"/>
      <c r="H15" s="531"/>
      <c r="I15" s="531"/>
      <c r="J15" s="531"/>
      <c r="K15" s="532"/>
      <c r="L15" s="191"/>
      <c r="M15" s="558" t="s">
        <v>136</v>
      </c>
      <c r="N15" s="559"/>
      <c r="O15" s="559"/>
      <c r="P15" s="559"/>
      <c r="Q15" s="560"/>
      <c r="R15" s="551">
        <v>68188</v>
      </c>
      <c r="S15" s="552"/>
      <c r="T15" s="552"/>
      <c r="U15" s="552"/>
      <c r="V15" s="553"/>
      <c r="W15" s="483" t="s">
        <v>145</v>
      </c>
      <c r="X15" s="484"/>
      <c r="Y15" s="484"/>
      <c r="Z15" s="484"/>
      <c r="AA15" s="484"/>
      <c r="AB15" s="474"/>
      <c r="AC15" s="518">
        <v>9441</v>
      </c>
      <c r="AD15" s="519"/>
      <c r="AE15" s="519"/>
      <c r="AF15" s="519"/>
      <c r="AG15" s="561"/>
      <c r="AH15" s="518">
        <v>10265</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7432652</v>
      </c>
      <c r="BO15" s="431"/>
      <c r="BP15" s="431"/>
      <c r="BQ15" s="431"/>
      <c r="BR15" s="431"/>
      <c r="BS15" s="431"/>
      <c r="BT15" s="431"/>
      <c r="BU15" s="432"/>
      <c r="BV15" s="430">
        <v>7389616</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31.8</v>
      </c>
      <c r="AD16" s="555"/>
      <c r="AE16" s="555"/>
      <c r="AF16" s="555"/>
      <c r="AG16" s="556"/>
      <c r="AH16" s="554">
        <v>32.5</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12045698</v>
      </c>
      <c r="BO16" s="468"/>
      <c r="BP16" s="468"/>
      <c r="BQ16" s="468"/>
      <c r="BR16" s="468"/>
      <c r="BS16" s="468"/>
      <c r="BT16" s="468"/>
      <c r="BU16" s="469"/>
      <c r="BV16" s="467">
        <v>12024833</v>
      </c>
      <c r="BW16" s="468"/>
      <c r="BX16" s="468"/>
      <c r="BY16" s="468"/>
      <c r="BZ16" s="468"/>
      <c r="CA16" s="468"/>
      <c r="CB16" s="468"/>
      <c r="CC16" s="469"/>
      <c r="CD16" s="195"/>
      <c r="CE16" s="577" t="s">
        <v>151</v>
      </c>
      <c r="CF16" s="577"/>
      <c r="CG16" s="577"/>
      <c r="CH16" s="577"/>
      <c r="CI16" s="577"/>
      <c r="CJ16" s="577"/>
      <c r="CK16" s="577"/>
      <c r="CL16" s="577"/>
      <c r="CM16" s="577"/>
      <c r="CN16" s="577"/>
      <c r="CO16" s="577"/>
      <c r="CP16" s="577"/>
      <c r="CQ16" s="577"/>
      <c r="CR16" s="577"/>
      <c r="CS16" s="578"/>
      <c r="CT16" s="464">
        <v>15.2</v>
      </c>
      <c r="CU16" s="465"/>
      <c r="CV16" s="465"/>
      <c r="CW16" s="465"/>
      <c r="CX16" s="465"/>
      <c r="CY16" s="465"/>
      <c r="CZ16" s="465"/>
      <c r="DA16" s="466"/>
      <c r="DB16" s="464">
        <v>17</v>
      </c>
      <c r="DC16" s="465"/>
      <c r="DD16" s="465"/>
      <c r="DE16" s="465"/>
      <c r="DF16" s="465"/>
      <c r="DG16" s="465"/>
      <c r="DH16" s="465"/>
      <c r="DI16" s="466"/>
      <c r="DJ16" s="180"/>
      <c r="DK16" s="180"/>
      <c r="DL16" s="180"/>
      <c r="DM16" s="180"/>
      <c r="DN16" s="180"/>
      <c r="DO16" s="180"/>
    </row>
    <row r="17" spans="1:119" ht="18.75" customHeight="1" thickBot="1" x14ac:dyDescent="0.2">
      <c r="A17" s="181"/>
      <c r="B17" s="533"/>
      <c r="C17" s="534"/>
      <c r="D17" s="534"/>
      <c r="E17" s="534"/>
      <c r="F17" s="534"/>
      <c r="G17" s="534"/>
      <c r="H17" s="534"/>
      <c r="I17" s="534"/>
      <c r="J17" s="534"/>
      <c r="K17" s="535"/>
      <c r="L17" s="196"/>
      <c r="M17" s="574" t="s">
        <v>152</v>
      </c>
      <c r="N17" s="575"/>
      <c r="O17" s="575"/>
      <c r="P17" s="575"/>
      <c r="Q17" s="576"/>
      <c r="R17" s="571" t="s">
        <v>153</v>
      </c>
      <c r="S17" s="572"/>
      <c r="T17" s="572"/>
      <c r="U17" s="572"/>
      <c r="V17" s="573"/>
      <c r="W17" s="483" t="s">
        <v>154</v>
      </c>
      <c r="X17" s="484"/>
      <c r="Y17" s="484"/>
      <c r="Z17" s="484"/>
      <c r="AA17" s="484"/>
      <c r="AB17" s="474"/>
      <c r="AC17" s="518">
        <v>19966</v>
      </c>
      <c r="AD17" s="519"/>
      <c r="AE17" s="519"/>
      <c r="AF17" s="519"/>
      <c r="AG17" s="561"/>
      <c r="AH17" s="518">
        <v>20995</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9482488</v>
      </c>
      <c r="BO17" s="468"/>
      <c r="BP17" s="468"/>
      <c r="BQ17" s="468"/>
      <c r="BR17" s="468"/>
      <c r="BS17" s="468"/>
      <c r="BT17" s="468"/>
      <c r="BU17" s="469"/>
      <c r="BV17" s="467">
        <v>9431285</v>
      </c>
      <c r="BW17" s="468"/>
      <c r="BX17" s="468"/>
      <c r="BY17" s="468"/>
      <c r="BZ17" s="468"/>
      <c r="CA17" s="468"/>
      <c r="CB17" s="468"/>
      <c r="CC17" s="469"/>
      <c r="CD17" s="195"/>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0"/>
      <c r="DK17" s="180"/>
      <c r="DL17" s="180"/>
      <c r="DM17" s="180"/>
      <c r="DN17" s="180"/>
      <c r="DO17" s="180"/>
    </row>
    <row r="18" spans="1:119" ht="18.75" customHeight="1" thickBot="1" x14ac:dyDescent="0.2">
      <c r="A18" s="181"/>
      <c r="B18" s="581" t="s">
        <v>156</v>
      </c>
      <c r="C18" s="510"/>
      <c r="D18" s="510"/>
      <c r="E18" s="582"/>
      <c r="F18" s="582"/>
      <c r="G18" s="582"/>
      <c r="H18" s="582"/>
      <c r="I18" s="582"/>
      <c r="J18" s="582"/>
      <c r="K18" s="582"/>
      <c r="L18" s="583">
        <v>25.33</v>
      </c>
      <c r="M18" s="583"/>
      <c r="N18" s="583"/>
      <c r="O18" s="583"/>
      <c r="P18" s="583"/>
      <c r="Q18" s="583"/>
      <c r="R18" s="584"/>
      <c r="S18" s="584"/>
      <c r="T18" s="584"/>
      <c r="U18" s="584"/>
      <c r="V18" s="585"/>
      <c r="W18" s="485"/>
      <c r="X18" s="486"/>
      <c r="Y18" s="486"/>
      <c r="Z18" s="486"/>
      <c r="AA18" s="486"/>
      <c r="AB18" s="477"/>
      <c r="AC18" s="586">
        <v>67.2</v>
      </c>
      <c r="AD18" s="587"/>
      <c r="AE18" s="587"/>
      <c r="AF18" s="587"/>
      <c r="AG18" s="588"/>
      <c r="AH18" s="586">
        <v>66.5</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14666601</v>
      </c>
      <c r="BO18" s="468"/>
      <c r="BP18" s="468"/>
      <c r="BQ18" s="468"/>
      <c r="BR18" s="468"/>
      <c r="BS18" s="468"/>
      <c r="BT18" s="468"/>
      <c r="BU18" s="469"/>
      <c r="BV18" s="467">
        <v>14430088</v>
      </c>
      <c r="BW18" s="468"/>
      <c r="BX18" s="468"/>
      <c r="BY18" s="468"/>
      <c r="BZ18" s="468"/>
      <c r="CA18" s="468"/>
      <c r="CB18" s="468"/>
      <c r="CC18" s="469"/>
      <c r="CD18" s="195"/>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0"/>
      <c r="DK18" s="180"/>
      <c r="DL18" s="180"/>
      <c r="DM18" s="180"/>
      <c r="DN18" s="180"/>
      <c r="DO18" s="180"/>
    </row>
    <row r="19" spans="1:119" ht="18.75" customHeight="1" thickBot="1" x14ac:dyDescent="0.2">
      <c r="A19" s="181"/>
      <c r="B19" s="581" t="s">
        <v>158</v>
      </c>
      <c r="C19" s="510"/>
      <c r="D19" s="510"/>
      <c r="E19" s="582"/>
      <c r="F19" s="582"/>
      <c r="G19" s="582"/>
      <c r="H19" s="582"/>
      <c r="I19" s="582"/>
      <c r="J19" s="582"/>
      <c r="K19" s="582"/>
      <c r="L19" s="590">
        <v>2807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17313136</v>
      </c>
      <c r="BO19" s="468"/>
      <c r="BP19" s="468"/>
      <c r="BQ19" s="468"/>
      <c r="BR19" s="468"/>
      <c r="BS19" s="468"/>
      <c r="BT19" s="468"/>
      <c r="BU19" s="469"/>
      <c r="BV19" s="467">
        <v>16682543</v>
      </c>
      <c r="BW19" s="468"/>
      <c r="BX19" s="468"/>
      <c r="BY19" s="468"/>
      <c r="BZ19" s="468"/>
      <c r="CA19" s="468"/>
      <c r="CB19" s="468"/>
      <c r="CC19" s="469"/>
      <c r="CD19" s="195"/>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0"/>
      <c r="DK19" s="180"/>
      <c r="DL19" s="180"/>
      <c r="DM19" s="180"/>
      <c r="DN19" s="180"/>
      <c r="DO19" s="180"/>
    </row>
    <row r="20" spans="1:119" ht="18.75" customHeight="1" thickBot="1" x14ac:dyDescent="0.2">
      <c r="A20" s="181"/>
      <c r="B20" s="581" t="s">
        <v>160</v>
      </c>
      <c r="C20" s="510"/>
      <c r="D20" s="510"/>
      <c r="E20" s="582"/>
      <c r="F20" s="582"/>
      <c r="G20" s="582"/>
      <c r="H20" s="582"/>
      <c r="I20" s="582"/>
      <c r="J20" s="582"/>
      <c r="K20" s="582"/>
      <c r="L20" s="590">
        <v>29009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5"/>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0"/>
      <c r="DK20" s="180"/>
      <c r="DL20" s="180"/>
      <c r="DM20" s="180"/>
      <c r="DN20" s="180"/>
      <c r="DO20" s="180"/>
    </row>
    <row r="21" spans="1:119" ht="18.75" customHeight="1" x14ac:dyDescent="0.15">
      <c r="A21" s="181"/>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5"/>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0"/>
      <c r="DK21" s="180"/>
      <c r="DL21" s="180"/>
      <c r="DM21" s="180"/>
      <c r="DN21" s="180"/>
      <c r="DO21" s="180"/>
    </row>
    <row r="22" spans="1:119" ht="18.75" customHeight="1" thickBot="1" x14ac:dyDescent="0.2">
      <c r="A22" s="181"/>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5"/>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0"/>
      <c r="DK22" s="180"/>
      <c r="DL22" s="180"/>
      <c r="DM22" s="180"/>
      <c r="DN22" s="180"/>
      <c r="DO22" s="180"/>
    </row>
    <row r="23" spans="1:119" ht="18.75" customHeight="1" x14ac:dyDescent="0.15">
      <c r="A23" s="181"/>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19639087</v>
      </c>
      <c r="BO23" s="468"/>
      <c r="BP23" s="468"/>
      <c r="BQ23" s="468"/>
      <c r="BR23" s="468"/>
      <c r="BS23" s="468"/>
      <c r="BT23" s="468"/>
      <c r="BU23" s="469"/>
      <c r="BV23" s="467">
        <v>19183344</v>
      </c>
      <c r="BW23" s="468"/>
      <c r="BX23" s="468"/>
      <c r="BY23" s="468"/>
      <c r="BZ23" s="468"/>
      <c r="CA23" s="468"/>
      <c r="CB23" s="468"/>
      <c r="CC23" s="469"/>
      <c r="CD23" s="195"/>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0"/>
      <c r="DK23" s="180"/>
      <c r="DL23" s="180"/>
      <c r="DM23" s="180"/>
      <c r="DN23" s="180"/>
      <c r="DO23" s="180"/>
    </row>
    <row r="24" spans="1:119" ht="18.75" customHeight="1" thickBot="1" x14ac:dyDescent="0.2">
      <c r="A24" s="181"/>
      <c r="B24" s="607"/>
      <c r="C24" s="608"/>
      <c r="D24" s="609"/>
      <c r="E24" s="517" t="s">
        <v>169</v>
      </c>
      <c r="F24" s="497"/>
      <c r="G24" s="497"/>
      <c r="H24" s="497"/>
      <c r="I24" s="497"/>
      <c r="J24" s="497"/>
      <c r="K24" s="498"/>
      <c r="L24" s="518">
        <v>1</v>
      </c>
      <c r="M24" s="519"/>
      <c r="N24" s="519"/>
      <c r="O24" s="519"/>
      <c r="P24" s="561"/>
      <c r="Q24" s="518">
        <v>6720</v>
      </c>
      <c r="R24" s="519"/>
      <c r="S24" s="519"/>
      <c r="T24" s="519"/>
      <c r="U24" s="519"/>
      <c r="V24" s="561"/>
      <c r="W24" s="620"/>
      <c r="X24" s="608"/>
      <c r="Y24" s="609"/>
      <c r="Z24" s="517" t="s">
        <v>170</v>
      </c>
      <c r="AA24" s="497"/>
      <c r="AB24" s="497"/>
      <c r="AC24" s="497"/>
      <c r="AD24" s="497"/>
      <c r="AE24" s="497"/>
      <c r="AF24" s="497"/>
      <c r="AG24" s="498"/>
      <c r="AH24" s="518">
        <v>380</v>
      </c>
      <c r="AI24" s="519"/>
      <c r="AJ24" s="519"/>
      <c r="AK24" s="519"/>
      <c r="AL24" s="561"/>
      <c r="AM24" s="518">
        <v>1168880</v>
      </c>
      <c r="AN24" s="519"/>
      <c r="AO24" s="519"/>
      <c r="AP24" s="519"/>
      <c r="AQ24" s="519"/>
      <c r="AR24" s="561"/>
      <c r="AS24" s="518">
        <v>3076</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14755034</v>
      </c>
      <c r="BO24" s="468"/>
      <c r="BP24" s="468"/>
      <c r="BQ24" s="468"/>
      <c r="BR24" s="468"/>
      <c r="BS24" s="468"/>
      <c r="BT24" s="468"/>
      <c r="BU24" s="469"/>
      <c r="BV24" s="467">
        <v>14823651</v>
      </c>
      <c r="BW24" s="468"/>
      <c r="BX24" s="468"/>
      <c r="BY24" s="468"/>
      <c r="BZ24" s="468"/>
      <c r="CA24" s="468"/>
      <c r="CB24" s="468"/>
      <c r="CC24" s="469"/>
      <c r="CD24" s="195"/>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0"/>
      <c r="DK24" s="180"/>
      <c r="DL24" s="180"/>
      <c r="DM24" s="180"/>
      <c r="DN24" s="180"/>
      <c r="DO24" s="180"/>
    </row>
    <row r="25" spans="1:119" s="180" customFormat="1" ht="18.75" customHeight="1" x14ac:dyDescent="0.15">
      <c r="A25" s="181"/>
      <c r="B25" s="607"/>
      <c r="C25" s="608"/>
      <c r="D25" s="609"/>
      <c r="E25" s="517" t="s">
        <v>172</v>
      </c>
      <c r="F25" s="497"/>
      <c r="G25" s="497"/>
      <c r="H25" s="497"/>
      <c r="I25" s="497"/>
      <c r="J25" s="497"/>
      <c r="K25" s="498"/>
      <c r="L25" s="518">
        <v>1</v>
      </c>
      <c r="M25" s="519"/>
      <c r="N25" s="519"/>
      <c r="O25" s="519"/>
      <c r="P25" s="561"/>
      <c r="Q25" s="518">
        <v>5960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127</v>
      </c>
      <c r="AN25" s="519"/>
      <c r="AO25" s="519"/>
      <c r="AP25" s="519"/>
      <c r="AQ25" s="519"/>
      <c r="AR25" s="561"/>
      <c r="AS25" s="518" t="s">
        <v>144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2103942</v>
      </c>
      <c r="BO25" s="431"/>
      <c r="BP25" s="431"/>
      <c r="BQ25" s="431"/>
      <c r="BR25" s="431"/>
      <c r="BS25" s="431"/>
      <c r="BT25" s="431"/>
      <c r="BU25" s="432"/>
      <c r="BV25" s="430">
        <v>2381504</v>
      </c>
      <c r="BW25" s="431"/>
      <c r="BX25" s="431"/>
      <c r="BY25" s="431"/>
      <c r="BZ25" s="431"/>
      <c r="CA25" s="431"/>
      <c r="CB25" s="431"/>
      <c r="CC25" s="432"/>
      <c r="CD25" s="195"/>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0" customFormat="1" ht="18.75" customHeight="1" x14ac:dyDescent="0.15">
      <c r="A26" s="181"/>
      <c r="B26" s="607"/>
      <c r="C26" s="608"/>
      <c r="D26" s="609"/>
      <c r="E26" s="517" t="s">
        <v>176</v>
      </c>
      <c r="F26" s="497"/>
      <c r="G26" s="497"/>
      <c r="H26" s="497"/>
      <c r="I26" s="497"/>
      <c r="J26" s="497"/>
      <c r="K26" s="498"/>
      <c r="L26" s="518">
        <v>1</v>
      </c>
      <c r="M26" s="519"/>
      <c r="N26" s="519"/>
      <c r="O26" s="519"/>
      <c r="P26" s="561"/>
      <c r="Q26" s="518">
        <v>5360</v>
      </c>
      <c r="R26" s="519"/>
      <c r="S26" s="519"/>
      <c r="T26" s="519"/>
      <c r="U26" s="519"/>
      <c r="V26" s="561"/>
      <c r="W26" s="620"/>
      <c r="X26" s="608"/>
      <c r="Y26" s="609"/>
      <c r="Z26" s="517" t="s">
        <v>177</v>
      </c>
      <c r="AA26" s="630"/>
      <c r="AB26" s="630"/>
      <c r="AC26" s="630"/>
      <c r="AD26" s="630"/>
      <c r="AE26" s="630"/>
      <c r="AF26" s="630"/>
      <c r="AG26" s="631"/>
      <c r="AH26" s="518">
        <v>11</v>
      </c>
      <c r="AI26" s="519"/>
      <c r="AJ26" s="519"/>
      <c r="AK26" s="519"/>
      <c r="AL26" s="561"/>
      <c r="AM26" s="518">
        <v>38313</v>
      </c>
      <c r="AN26" s="519"/>
      <c r="AO26" s="519"/>
      <c r="AP26" s="519"/>
      <c r="AQ26" s="519"/>
      <c r="AR26" s="561"/>
      <c r="AS26" s="518">
        <v>3483</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144</v>
      </c>
      <c r="BW26" s="468"/>
      <c r="BX26" s="468"/>
      <c r="BY26" s="468"/>
      <c r="BZ26" s="468"/>
      <c r="CA26" s="468"/>
      <c r="CB26" s="468"/>
      <c r="CC26" s="469"/>
      <c r="CD26" s="195"/>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1"/>
      <c r="B27" s="607"/>
      <c r="C27" s="608"/>
      <c r="D27" s="609"/>
      <c r="E27" s="517" t="s">
        <v>179</v>
      </c>
      <c r="F27" s="497"/>
      <c r="G27" s="497"/>
      <c r="H27" s="497"/>
      <c r="I27" s="497"/>
      <c r="J27" s="497"/>
      <c r="K27" s="498"/>
      <c r="L27" s="518">
        <v>1</v>
      </c>
      <c r="M27" s="519"/>
      <c r="N27" s="519"/>
      <c r="O27" s="519"/>
      <c r="P27" s="561"/>
      <c r="Q27" s="518">
        <v>5900</v>
      </c>
      <c r="R27" s="519"/>
      <c r="S27" s="519"/>
      <c r="T27" s="519"/>
      <c r="U27" s="519"/>
      <c r="V27" s="561"/>
      <c r="W27" s="620"/>
      <c r="X27" s="608"/>
      <c r="Y27" s="609"/>
      <c r="Z27" s="517" t="s">
        <v>180</v>
      </c>
      <c r="AA27" s="497"/>
      <c r="AB27" s="497"/>
      <c r="AC27" s="497"/>
      <c r="AD27" s="497"/>
      <c r="AE27" s="497"/>
      <c r="AF27" s="497"/>
      <c r="AG27" s="498"/>
      <c r="AH27" s="518">
        <v>29</v>
      </c>
      <c r="AI27" s="519"/>
      <c r="AJ27" s="519"/>
      <c r="AK27" s="519"/>
      <c r="AL27" s="561"/>
      <c r="AM27" s="518">
        <v>109302</v>
      </c>
      <c r="AN27" s="519"/>
      <c r="AO27" s="519"/>
      <c r="AP27" s="519"/>
      <c r="AQ27" s="519"/>
      <c r="AR27" s="561"/>
      <c r="AS27" s="518">
        <v>3769</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127</v>
      </c>
      <c r="BO27" s="644"/>
      <c r="BP27" s="644"/>
      <c r="BQ27" s="644"/>
      <c r="BR27" s="644"/>
      <c r="BS27" s="644"/>
      <c r="BT27" s="644"/>
      <c r="BU27" s="645"/>
      <c r="BV27" s="643" t="s">
        <v>144</v>
      </c>
      <c r="BW27" s="644"/>
      <c r="BX27" s="644"/>
      <c r="BY27" s="644"/>
      <c r="BZ27" s="644"/>
      <c r="CA27" s="644"/>
      <c r="CB27" s="644"/>
      <c r="CC27" s="645"/>
      <c r="CD27" s="197"/>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0"/>
      <c r="DK27" s="180"/>
      <c r="DL27" s="180"/>
      <c r="DM27" s="180"/>
      <c r="DN27" s="180"/>
      <c r="DO27" s="180"/>
    </row>
    <row r="28" spans="1:119" ht="18.75" customHeight="1" x14ac:dyDescent="0.15">
      <c r="A28" s="181"/>
      <c r="B28" s="607"/>
      <c r="C28" s="608"/>
      <c r="D28" s="609"/>
      <c r="E28" s="517" t="s">
        <v>182</v>
      </c>
      <c r="F28" s="497"/>
      <c r="G28" s="497"/>
      <c r="H28" s="497"/>
      <c r="I28" s="497"/>
      <c r="J28" s="497"/>
      <c r="K28" s="498"/>
      <c r="L28" s="518">
        <v>1</v>
      </c>
      <c r="M28" s="519"/>
      <c r="N28" s="519"/>
      <c r="O28" s="519"/>
      <c r="P28" s="561"/>
      <c r="Q28" s="518">
        <v>5500</v>
      </c>
      <c r="R28" s="519"/>
      <c r="S28" s="519"/>
      <c r="T28" s="519"/>
      <c r="U28" s="519"/>
      <c r="V28" s="561"/>
      <c r="W28" s="620"/>
      <c r="X28" s="608"/>
      <c r="Y28" s="609"/>
      <c r="Z28" s="517" t="s">
        <v>183</v>
      </c>
      <c r="AA28" s="497"/>
      <c r="AB28" s="497"/>
      <c r="AC28" s="497"/>
      <c r="AD28" s="497"/>
      <c r="AE28" s="497"/>
      <c r="AF28" s="497"/>
      <c r="AG28" s="498"/>
      <c r="AH28" s="518" t="s">
        <v>127</v>
      </c>
      <c r="AI28" s="519"/>
      <c r="AJ28" s="519"/>
      <c r="AK28" s="519"/>
      <c r="AL28" s="561"/>
      <c r="AM28" s="518" t="s">
        <v>127</v>
      </c>
      <c r="AN28" s="519"/>
      <c r="AO28" s="519"/>
      <c r="AP28" s="519"/>
      <c r="AQ28" s="519"/>
      <c r="AR28" s="561"/>
      <c r="AS28" s="518" t="s">
        <v>144</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2252734</v>
      </c>
      <c r="BO28" s="431"/>
      <c r="BP28" s="431"/>
      <c r="BQ28" s="431"/>
      <c r="BR28" s="431"/>
      <c r="BS28" s="431"/>
      <c r="BT28" s="431"/>
      <c r="BU28" s="432"/>
      <c r="BV28" s="430">
        <v>2086037</v>
      </c>
      <c r="BW28" s="431"/>
      <c r="BX28" s="431"/>
      <c r="BY28" s="431"/>
      <c r="BZ28" s="431"/>
      <c r="CA28" s="431"/>
      <c r="CB28" s="431"/>
      <c r="CC28" s="432"/>
      <c r="CD28" s="195"/>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0"/>
      <c r="DK28" s="180"/>
      <c r="DL28" s="180"/>
      <c r="DM28" s="180"/>
      <c r="DN28" s="180"/>
      <c r="DO28" s="180"/>
    </row>
    <row r="29" spans="1:119" ht="18.75" customHeight="1" x14ac:dyDescent="0.15">
      <c r="A29" s="181"/>
      <c r="B29" s="607"/>
      <c r="C29" s="608"/>
      <c r="D29" s="609"/>
      <c r="E29" s="517" t="s">
        <v>185</v>
      </c>
      <c r="F29" s="497"/>
      <c r="G29" s="497"/>
      <c r="H29" s="497"/>
      <c r="I29" s="497"/>
      <c r="J29" s="497"/>
      <c r="K29" s="498"/>
      <c r="L29" s="518">
        <v>16</v>
      </c>
      <c r="M29" s="519"/>
      <c r="N29" s="519"/>
      <c r="O29" s="519"/>
      <c r="P29" s="561"/>
      <c r="Q29" s="518">
        <v>5300</v>
      </c>
      <c r="R29" s="519"/>
      <c r="S29" s="519"/>
      <c r="T29" s="519"/>
      <c r="U29" s="519"/>
      <c r="V29" s="561"/>
      <c r="W29" s="621"/>
      <c r="X29" s="622"/>
      <c r="Y29" s="623"/>
      <c r="Z29" s="517" t="s">
        <v>186</v>
      </c>
      <c r="AA29" s="497"/>
      <c r="AB29" s="497"/>
      <c r="AC29" s="497"/>
      <c r="AD29" s="497"/>
      <c r="AE29" s="497"/>
      <c r="AF29" s="497"/>
      <c r="AG29" s="498"/>
      <c r="AH29" s="518">
        <v>409</v>
      </c>
      <c r="AI29" s="519"/>
      <c r="AJ29" s="519"/>
      <c r="AK29" s="519"/>
      <c r="AL29" s="561"/>
      <c r="AM29" s="518">
        <v>1278182</v>
      </c>
      <c r="AN29" s="519"/>
      <c r="AO29" s="519"/>
      <c r="AP29" s="519"/>
      <c r="AQ29" s="519"/>
      <c r="AR29" s="561"/>
      <c r="AS29" s="518">
        <v>3125</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175</v>
      </c>
      <c r="BO29" s="468"/>
      <c r="BP29" s="468"/>
      <c r="BQ29" s="468"/>
      <c r="BR29" s="468"/>
      <c r="BS29" s="468"/>
      <c r="BT29" s="468"/>
      <c r="BU29" s="469"/>
      <c r="BV29" s="467">
        <v>175</v>
      </c>
      <c r="BW29" s="468"/>
      <c r="BX29" s="468"/>
      <c r="BY29" s="468"/>
      <c r="BZ29" s="468"/>
      <c r="CA29" s="468"/>
      <c r="CB29" s="468"/>
      <c r="CC29" s="469"/>
      <c r="CD29" s="197"/>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0"/>
      <c r="DK29" s="180"/>
      <c r="DL29" s="180"/>
      <c r="DM29" s="180"/>
      <c r="DN29" s="180"/>
      <c r="DO29" s="180"/>
    </row>
    <row r="30" spans="1:119" ht="18.75" customHeight="1" thickBot="1" x14ac:dyDescent="0.2">
      <c r="A30" s="181"/>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99.6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1336792</v>
      </c>
      <c r="BO30" s="644"/>
      <c r="BP30" s="644"/>
      <c r="BQ30" s="644"/>
      <c r="BR30" s="644"/>
      <c r="BS30" s="644"/>
      <c r="BT30" s="644"/>
      <c r="BU30" s="645"/>
      <c r="BV30" s="643">
        <v>1272723</v>
      </c>
      <c r="BW30" s="644"/>
      <c r="BX30" s="644"/>
      <c r="BY30" s="644"/>
      <c r="BZ30" s="644"/>
      <c r="CA30" s="644"/>
      <c r="CB30" s="644"/>
      <c r="CC30" s="645"/>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189</v>
      </c>
      <c r="D32" s="208"/>
      <c r="E32" s="208"/>
      <c r="F32" s="205"/>
      <c r="G32" s="205"/>
      <c r="H32" s="205"/>
      <c r="I32" s="205"/>
      <c r="J32" s="205"/>
      <c r="K32" s="205"/>
      <c r="L32" s="205"/>
      <c r="M32" s="205"/>
      <c r="N32" s="205"/>
      <c r="O32" s="205"/>
      <c r="P32" s="205"/>
      <c r="Q32" s="205"/>
      <c r="R32" s="205"/>
      <c r="S32" s="205"/>
      <c r="T32" s="205"/>
      <c r="U32" s="205" t="s">
        <v>190</v>
      </c>
      <c r="V32" s="205"/>
      <c r="W32" s="205"/>
      <c r="X32" s="205"/>
      <c r="Y32" s="205"/>
      <c r="Z32" s="205"/>
      <c r="AA32" s="205"/>
      <c r="AB32" s="205"/>
      <c r="AC32" s="205"/>
      <c r="AD32" s="205"/>
      <c r="AE32" s="205"/>
      <c r="AF32" s="205"/>
      <c r="AG32" s="205"/>
      <c r="AH32" s="205"/>
      <c r="AI32" s="205"/>
      <c r="AJ32" s="205"/>
      <c r="AK32" s="205"/>
      <c r="AL32" s="205"/>
      <c r="AM32" s="209" t="s">
        <v>191</v>
      </c>
      <c r="AN32" s="205"/>
      <c r="AO32" s="205"/>
      <c r="AP32" s="205"/>
      <c r="AQ32" s="205"/>
      <c r="AR32" s="205"/>
      <c r="AS32" s="209"/>
      <c r="AT32" s="209"/>
      <c r="AU32" s="209"/>
      <c r="AV32" s="209"/>
      <c r="AW32" s="209"/>
      <c r="AX32" s="209"/>
      <c r="AY32" s="209"/>
      <c r="AZ32" s="209"/>
      <c r="BA32" s="209"/>
      <c r="BB32" s="205"/>
      <c r="BC32" s="209"/>
      <c r="BD32" s="205"/>
      <c r="BE32" s="209" t="s">
        <v>192</v>
      </c>
      <c r="BF32" s="205"/>
      <c r="BG32" s="205"/>
      <c r="BH32" s="205"/>
      <c r="BI32" s="205"/>
      <c r="BJ32" s="209"/>
      <c r="BK32" s="209"/>
      <c r="BL32" s="209"/>
      <c r="BM32" s="209"/>
      <c r="BN32" s="209"/>
      <c r="BO32" s="209"/>
      <c r="BP32" s="209"/>
      <c r="BQ32" s="209"/>
      <c r="BR32" s="205"/>
      <c r="BS32" s="205"/>
      <c r="BT32" s="205"/>
      <c r="BU32" s="205"/>
      <c r="BV32" s="205"/>
      <c r="BW32" s="205" t="s">
        <v>193</v>
      </c>
      <c r="BX32" s="205"/>
      <c r="BY32" s="205"/>
      <c r="BZ32" s="205"/>
      <c r="CA32" s="205"/>
      <c r="CB32" s="209"/>
      <c r="CC32" s="209"/>
      <c r="CD32" s="209"/>
      <c r="CE32" s="209"/>
      <c r="CF32" s="209"/>
      <c r="CG32" s="209"/>
      <c r="CH32" s="209"/>
      <c r="CI32" s="209"/>
      <c r="CJ32" s="209"/>
      <c r="CK32" s="209"/>
      <c r="CL32" s="209"/>
      <c r="CM32" s="209"/>
      <c r="CN32" s="209"/>
      <c r="CO32" s="209" t="s">
        <v>194</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91" t="s">
        <v>195</v>
      </c>
      <c r="D33" s="491"/>
      <c r="E33" s="456" t="s">
        <v>196</v>
      </c>
      <c r="F33" s="456"/>
      <c r="G33" s="456"/>
      <c r="H33" s="456"/>
      <c r="I33" s="456"/>
      <c r="J33" s="456"/>
      <c r="K33" s="456"/>
      <c r="L33" s="456"/>
      <c r="M33" s="456"/>
      <c r="N33" s="456"/>
      <c r="O33" s="456"/>
      <c r="P33" s="456"/>
      <c r="Q33" s="456"/>
      <c r="R33" s="456"/>
      <c r="S33" s="456"/>
      <c r="T33" s="210"/>
      <c r="U33" s="491" t="s">
        <v>197</v>
      </c>
      <c r="V33" s="491"/>
      <c r="W33" s="456" t="s">
        <v>198</v>
      </c>
      <c r="X33" s="456"/>
      <c r="Y33" s="456"/>
      <c r="Z33" s="456"/>
      <c r="AA33" s="456"/>
      <c r="AB33" s="456"/>
      <c r="AC33" s="456"/>
      <c r="AD33" s="456"/>
      <c r="AE33" s="456"/>
      <c r="AF33" s="456"/>
      <c r="AG33" s="456"/>
      <c r="AH33" s="456"/>
      <c r="AI33" s="456"/>
      <c r="AJ33" s="456"/>
      <c r="AK33" s="456"/>
      <c r="AL33" s="210"/>
      <c r="AM33" s="491" t="s">
        <v>199</v>
      </c>
      <c r="AN33" s="491"/>
      <c r="AO33" s="456" t="s">
        <v>200</v>
      </c>
      <c r="AP33" s="456"/>
      <c r="AQ33" s="456"/>
      <c r="AR33" s="456"/>
      <c r="AS33" s="456"/>
      <c r="AT33" s="456"/>
      <c r="AU33" s="456"/>
      <c r="AV33" s="456"/>
      <c r="AW33" s="456"/>
      <c r="AX33" s="456"/>
      <c r="AY33" s="456"/>
      <c r="AZ33" s="456"/>
      <c r="BA33" s="456"/>
      <c r="BB33" s="456"/>
      <c r="BC33" s="456"/>
      <c r="BD33" s="211"/>
      <c r="BE33" s="456" t="s">
        <v>201</v>
      </c>
      <c r="BF33" s="456"/>
      <c r="BG33" s="456" t="s">
        <v>202</v>
      </c>
      <c r="BH33" s="456"/>
      <c r="BI33" s="456"/>
      <c r="BJ33" s="456"/>
      <c r="BK33" s="456"/>
      <c r="BL33" s="456"/>
      <c r="BM33" s="456"/>
      <c r="BN33" s="456"/>
      <c r="BO33" s="456"/>
      <c r="BP33" s="456"/>
      <c r="BQ33" s="456"/>
      <c r="BR33" s="456"/>
      <c r="BS33" s="456"/>
      <c r="BT33" s="456"/>
      <c r="BU33" s="456"/>
      <c r="BV33" s="211"/>
      <c r="BW33" s="491" t="s">
        <v>201</v>
      </c>
      <c r="BX33" s="491"/>
      <c r="BY33" s="456" t="s">
        <v>203</v>
      </c>
      <c r="BZ33" s="456"/>
      <c r="CA33" s="456"/>
      <c r="CB33" s="456"/>
      <c r="CC33" s="456"/>
      <c r="CD33" s="456"/>
      <c r="CE33" s="456"/>
      <c r="CF33" s="456"/>
      <c r="CG33" s="456"/>
      <c r="CH33" s="456"/>
      <c r="CI33" s="456"/>
      <c r="CJ33" s="456"/>
      <c r="CK33" s="456"/>
      <c r="CL33" s="456"/>
      <c r="CM33" s="456"/>
      <c r="CN33" s="210"/>
      <c r="CO33" s="491" t="s">
        <v>204</v>
      </c>
      <c r="CP33" s="491"/>
      <c r="CQ33" s="456" t="s">
        <v>205</v>
      </c>
      <c r="CR33" s="456"/>
      <c r="CS33" s="456"/>
      <c r="CT33" s="456"/>
      <c r="CU33" s="456"/>
      <c r="CV33" s="456"/>
      <c r="CW33" s="456"/>
      <c r="CX33" s="456"/>
      <c r="CY33" s="456"/>
      <c r="CZ33" s="456"/>
      <c r="DA33" s="456"/>
      <c r="DB33" s="456"/>
      <c r="DC33" s="456"/>
      <c r="DD33" s="456"/>
      <c r="DE33" s="456"/>
      <c r="DF33" s="210"/>
      <c r="DG33" s="655" t="s">
        <v>206</v>
      </c>
      <c r="DH33" s="655"/>
      <c r="DI33" s="212"/>
      <c r="DJ33" s="180"/>
      <c r="DK33" s="180"/>
      <c r="DL33" s="180"/>
      <c r="DM33" s="180"/>
      <c r="DN33" s="180"/>
      <c r="DO33" s="180"/>
    </row>
    <row r="34" spans="1:119" ht="32.25" customHeight="1" x14ac:dyDescent="0.15">
      <c r="A34" s="181"/>
      <c r="B34" s="207"/>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08"/>
      <c r="U34" s="656">
        <f>IF(W34="","",MAX(C34:D43)+1)</f>
        <v>2</v>
      </c>
      <c r="V34" s="656"/>
      <c r="W34" s="657" t="str">
        <f>IF('各会計、関係団体の財政状況及び健全化判断比率'!B28="","",'各会計、関係団体の財政状況及び健全化判断比率'!B28)</f>
        <v>国民健康保険事業特別会計（事業勘定）</v>
      </c>
      <c r="X34" s="657"/>
      <c r="Y34" s="657"/>
      <c r="Z34" s="657"/>
      <c r="AA34" s="657"/>
      <c r="AB34" s="657"/>
      <c r="AC34" s="657"/>
      <c r="AD34" s="657"/>
      <c r="AE34" s="657"/>
      <c r="AF34" s="657"/>
      <c r="AG34" s="657"/>
      <c r="AH34" s="657"/>
      <c r="AI34" s="657"/>
      <c r="AJ34" s="657"/>
      <c r="AK34" s="657"/>
      <c r="AL34" s="208"/>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08"/>
      <c r="BE34" s="656" t="str">
        <f>IF(BG34="","",MAX(C34:D43,U34:V43,AM34:AN43)+1)</f>
        <v/>
      </c>
      <c r="BF34" s="656"/>
      <c r="BG34" s="657"/>
      <c r="BH34" s="657"/>
      <c r="BI34" s="657"/>
      <c r="BJ34" s="657"/>
      <c r="BK34" s="657"/>
      <c r="BL34" s="657"/>
      <c r="BM34" s="657"/>
      <c r="BN34" s="657"/>
      <c r="BO34" s="657"/>
      <c r="BP34" s="657"/>
      <c r="BQ34" s="657"/>
      <c r="BR34" s="657"/>
      <c r="BS34" s="657"/>
      <c r="BT34" s="657"/>
      <c r="BU34" s="657"/>
      <c r="BV34" s="208"/>
      <c r="BW34" s="656">
        <f>IF(BY34="","",MAX(C34:D43,U34:V43,AM34:AN43,BE34:BF43)+1)</f>
        <v>9</v>
      </c>
      <c r="BX34" s="656"/>
      <c r="BY34" s="657" t="str">
        <f>IF('各会計、関係団体の財政状況及び健全化判断比率'!B68="","",'各会計、関係団体の財政状況及び健全化判断比率'!B68)</f>
        <v>柏原羽曳野藤井寺消防組合（一般会計）</v>
      </c>
      <c r="BZ34" s="657"/>
      <c r="CA34" s="657"/>
      <c r="CB34" s="657"/>
      <c r="CC34" s="657"/>
      <c r="CD34" s="657"/>
      <c r="CE34" s="657"/>
      <c r="CF34" s="657"/>
      <c r="CG34" s="657"/>
      <c r="CH34" s="657"/>
      <c r="CI34" s="657"/>
      <c r="CJ34" s="657"/>
      <c r="CK34" s="657"/>
      <c r="CL34" s="657"/>
      <c r="CM34" s="657"/>
      <c r="CN34" s="208"/>
      <c r="CO34" s="656">
        <f>IF(CQ34="","",MAX(C34:D43,U34:V43,AM34:AN43,BE34:BF43,BW34:BX43)+1)</f>
        <v>18</v>
      </c>
      <c r="CP34" s="656"/>
      <c r="CQ34" s="657" t="str">
        <f>IF('各会計、関係団体の財政状況及び健全化判断比率'!BS7="","",'各会計、関係団体の財政状況及び健全化判断比率'!BS7)</f>
        <v>柏原市土地開発公社</v>
      </c>
      <c r="CR34" s="657"/>
      <c r="CS34" s="657"/>
      <c r="CT34" s="657"/>
      <c r="CU34" s="657"/>
      <c r="CV34" s="657"/>
      <c r="CW34" s="657"/>
      <c r="CX34" s="657"/>
      <c r="CY34" s="657"/>
      <c r="CZ34" s="657"/>
      <c r="DA34" s="657"/>
      <c r="DB34" s="657"/>
      <c r="DC34" s="657"/>
      <c r="DD34" s="657"/>
      <c r="DE34" s="657"/>
      <c r="DF34" s="205"/>
      <c r="DG34" s="658" t="str">
        <f>IF('各会計、関係団体の財政状況及び健全化判断比率'!BR7="","",'各会計、関係団体の財政状況及び健全化判断比率'!BR7)</f>
        <v/>
      </c>
      <c r="DH34" s="658"/>
      <c r="DI34" s="212"/>
      <c r="DJ34" s="180"/>
      <c r="DK34" s="180"/>
      <c r="DL34" s="180"/>
      <c r="DM34" s="180"/>
      <c r="DN34" s="180"/>
      <c r="DO34" s="180"/>
    </row>
    <row r="35" spans="1:119" ht="32.25" customHeight="1" x14ac:dyDescent="0.15">
      <c r="A35" s="181"/>
      <c r="B35" s="207"/>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08"/>
      <c r="U35" s="656">
        <f>IF(W35="","",U34+1)</f>
        <v>3</v>
      </c>
      <c r="V35" s="656"/>
      <c r="W35" s="657" t="str">
        <f>IF('各会計、関係団体の財政状況及び健全化判断比率'!B29="","",'各会計、関係団体の財政状況及び健全化判断比率'!B29)</f>
        <v>国民健康保険事業特別会計（施設勘定堅上診療所）</v>
      </c>
      <c r="X35" s="657"/>
      <c r="Y35" s="657"/>
      <c r="Z35" s="657"/>
      <c r="AA35" s="657"/>
      <c r="AB35" s="657"/>
      <c r="AC35" s="657"/>
      <c r="AD35" s="657"/>
      <c r="AE35" s="657"/>
      <c r="AF35" s="657"/>
      <c r="AG35" s="657"/>
      <c r="AH35" s="657"/>
      <c r="AI35" s="657"/>
      <c r="AJ35" s="657"/>
      <c r="AK35" s="657"/>
      <c r="AL35" s="208"/>
      <c r="AM35" s="656">
        <f t="shared" ref="AM35:AM43" si="0">IF(AO35="","",AM34+1)</f>
        <v>7</v>
      </c>
      <c r="AN35" s="656"/>
      <c r="AO35" s="657" t="str">
        <f>IF('各会計、関係団体の財政状況及び健全化判断比率'!B33="","",'各会計、関係団体の財政状況及び健全化判断比率'!B33)</f>
        <v>市立柏原病院事業会計</v>
      </c>
      <c r="AP35" s="657"/>
      <c r="AQ35" s="657"/>
      <c r="AR35" s="657"/>
      <c r="AS35" s="657"/>
      <c r="AT35" s="657"/>
      <c r="AU35" s="657"/>
      <c r="AV35" s="657"/>
      <c r="AW35" s="657"/>
      <c r="AX35" s="657"/>
      <c r="AY35" s="657"/>
      <c r="AZ35" s="657"/>
      <c r="BA35" s="657"/>
      <c r="BB35" s="657"/>
      <c r="BC35" s="657"/>
      <c r="BD35" s="208"/>
      <c r="BE35" s="656" t="str">
        <f t="shared" ref="BE35:BE43" si="1">IF(BG35="","",BE34+1)</f>
        <v/>
      </c>
      <c r="BF35" s="656"/>
      <c r="BG35" s="657"/>
      <c r="BH35" s="657"/>
      <c r="BI35" s="657"/>
      <c r="BJ35" s="657"/>
      <c r="BK35" s="657"/>
      <c r="BL35" s="657"/>
      <c r="BM35" s="657"/>
      <c r="BN35" s="657"/>
      <c r="BO35" s="657"/>
      <c r="BP35" s="657"/>
      <c r="BQ35" s="657"/>
      <c r="BR35" s="657"/>
      <c r="BS35" s="657"/>
      <c r="BT35" s="657"/>
      <c r="BU35" s="657"/>
      <c r="BV35" s="208"/>
      <c r="BW35" s="656">
        <f t="shared" ref="BW35:BW43" si="2">IF(BY35="","",BW34+1)</f>
        <v>10</v>
      </c>
      <c r="BX35" s="656"/>
      <c r="BY35" s="657" t="str">
        <f>IF('各会計、関係団体の財政状況及び健全化判断比率'!B69="","",'各会計、関係団体の財政状況及び健全化判断比率'!B69)</f>
        <v>柏羽藤環境事業組合（一般会計）</v>
      </c>
      <c r="BZ35" s="657"/>
      <c r="CA35" s="657"/>
      <c r="CB35" s="657"/>
      <c r="CC35" s="657"/>
      <c r="CD35" s="657"/>
      <c r="CE35" s="657"/>
      <c r="CF35" s="657"/>
      <c r="CG35" s="657"/>
      <c r="CH35" s="657"/>
      <c r="CI35" s="657"/>
      <c r="CJ35" s="657"/>
      <c r="CK35" s="657"/>
      <c r="CL35" s="657"/>
      <c r="CM35" s="657"/>
      <c r="CN35" s="208"/>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05"/>
      <c r="DG35" s="658" t="str">
        <f>IF('各会計、関係団体の財政状況及び健全化判断比率'!BR8="","",'各会計、関係団体の財政状況及び健全化判断比率'!BR8)</f>
        <v/>
      </c>
      <c r="DH35" s="658"/>
      <c r="DI35" s="212"/>
      <c r="DJ35" s="180"/>
      <c r="DK35" s="180"/>
      <c r="DL35" s="180"/>
      <c r="DM35" s="180"/>
      <c r="DN35" s="180"/>
      <c r="DO35" s="180"/>
    </row>
    <row r="36" spans="1:119" ht="32.25" customHeight="1" x14ac:dyDescent="0.15">
      <c r="A36" s="181"/>
      <c r="B36" s="207"/>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08"/>
      <c r="U36" s="656">
        <f t="shared" ref="U36:U43" si="4">IF(W36="","",U35+1)</f>
        <v>4</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08"/>
      <c r="AM36" s="656">
        <f t="shared" si="0"/>
        <v>8</v>
      </c>
      <c r="AN36" s="656"/>
      <c r="AO36" s="657" t="str">
        <f>IF('各会計、関係団体の財政状況及び健全化判断比率'!B34="","",'各会計、関係団体の財政状況及び健全化判断比率'!B34)</f>
        <v>下水道事業会計</v>
      </c>
      <c r="AP36" s="657"/>
      <c r="AQ36" s="657"/>
      <c r="AR36" s="657"/>
      <c r="AS36" s="657"/>
      <c r="AT36" s="657"/>
      <c r="AU36" s="657"/>
      <c r="AV36" s="657"/>
      <c r="AW36" s="657"/>
      <c r="AX36" s="657"/>
      <c r="AY36" s="657"/>
      <c r="AZ36" s="657"/>
      <c r="BA36" s="657"/>
      <c r="BB36" s="657"/>
      <c r="BC36" s="657"/>
      <c r="BD36" s="208"/>
      <c r="BE36" s="656" t="str">
        <f t="shared" si="1"/>
        <v/>
      </c>
      <c r="BF36" s="656"/>
      <c r="BG36" s="657"/>
      <c r="BH36" s="657"/>
      <c r="BI36" s="657"/>
      <c r="BJ36" s="657"/>
      <c r="BK36" s="657"/>
      <c r="BL36" s="657"/>
      <c r="BM36" s="657"/>
      <c r="BN36" s="657"/>
      <c r="BO36" s="657"/>
      <c r="BP36" s="657"/>
      <c r="BQ36" s="657"/>
      <c r="BR36" s="657"/>
      <c r="BS36" s="657"/>
      <c r="BT36" s="657"/>
      <c r="BU36" s="657"/>
      <c r="BV36" s="208"/>
      <c r="BW36" s="656">
        <f t="shared" si="2"/>
        <v>11</v>
      </c>
      <c r="BX36" s="656"/>
      <c r="BY36" s="657" t="str">
        <f>IF('各会計、関係団体の財政状況及び健全化判断比率'!B70="","",'各会計、関係団体の財政状況及び健全化判断比率'!B70)</f>
        <v>藤井寺市柏原市学校給食組合（一般会計）</v>
      </c>
      <c r="BZ36" s="657"/>
      <c r="CA36" s="657"/>
      <c r="CB36" s="657"/>
      <c r="CC36" s="657"/>
      <c r="CD36" s="657"/>
      <c r="CE36" s="657"/>
      <c r="CF36" s="657"/>
      <c r="CG36" s="657"/>
      <c r="CH36" s="657"/>
      <c r="CI36" s="657"/>
      <c r="CJ36" s="657"/>
      <c r="CK36" s="657"/>
      <c r="CL36" s="657"/>
      <c r="CM36" s="657"/>
      <c r="CN36" s="208"/>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05"/>
      <c r="DG36" s="658" t="str">
        <f>IF('各会計、関係団体の財政状況及び健全化判断比率'!BR9="","",'各会計、関係団体の財政状況及び健全化判断比率'!BR9)</f>
        <v/>
      </c>
      <c r="DH36" s="658"/>
      <c r="DI36" s="212"/>
      <c r="DJ36" s="180"/>
      <c r="DK36" s="180"/>
      <c r="DL36" s="180"/>
      <c r="DM36" s="180"/>
      <c r="DN36" s="180"/>
      <c r="DO36" s="180"/>
    </row>
    <row r="37" spans="1:119" ht="32.25" customHeight="1" x14ac:dyDescent="0.15">
      <c r="A37" s="181"/>
      <c r="B37" s="207"/>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08"/>
      <c r="U37" s="656">
        <f t="shared" si="4"/>
        <v>5</v>
      </c>
      <c r="V37" s="656"/>
      <c r="W37" s="657" t="str">
        <f>IF('各会計、関係団体の財政状況及び健全化判断比率'!B31="","",'各会計、関係団体の財政状況及び健全化判断比率'!B31)</f>
        <v>後期高齢者医療事業特別会計</v>
      </c>
      <c r="X37" s="657"/>
      <c r="Y37" s="657"/>
      <c r="Z37" s="657"/>
      <c r="AA37" s="657"/>
      <c r="AB37" s="657"/>
      <c r="AC37" s="657"/>
      <c r="AD37" s="657"/>
      <c r="AE37" s="657"/>
      <c r="AF37" s="657"/>
      <c r="AG37" s="657"/>
      <c r="AH37" s="657"/>
      <c r="AI37" s="657"/>
      <c r="AJ37" s="657"/>
      <c r="AK37" s="657"/>
      <c r="AL37" s="208"/>
      <c r="AM37" s="656" t="str">
        <f t="shared" si="0"/>
        <v/>
      </c>
      <c r="AN37" s="656"/>
      <c r="AO37" s="657"/>
      <c r="AP37" s="657"/>
      <c r="AQ37" s="657"/>
      <c r="AR37" s="657"/>
      <c r="AS37" s="657"/>
      <c r="AT37" s="657"/>
      <c r="AU37" s="657"/>
      <c r="AV37" s="657"/>
      <c r="AW37" s="657"/>
      <c r="AX37" s="657"/>
      <c r="AY37" s="657"/>
      <c r="AZ37" s="657"/>
      <c r="BA37" s="657"/>
      <c r="BB37" s="657"/>
      <c r="BC37" s="657"/>
      <c r="BD37" s="208"/>
      <c r="BE37" s="656" t="str">
        <f t="shared" si="1"/>
        <v/>
      </c>
      <c r="BF37" s="656"/>
      <c r="BG37" s="657"/>
      <c r="BH37" s="657"/>
      <c r="BI37" s="657"/>
      <c r="BJ37" s="657"/>
      <c r="BK37" s="657"/>
      <c r="BL37" s="657"/>
      <c r="BM37" s="657"/>
      <c r="BN37" s="657"/>
      <c r="BO37" s="657"/>
      <c r="BP37" s="657"/>
      <c r="BQ37" s="657"/>
      <c r="BR37" s="657"/>
      <c r="BS37" s="657"/>
      <c r="BT37" s="657"/>
      <c r="BU37" s="657"/>
      <c r="BV37" s="208"/>
      <c r="BW37" s="656">
        <f t="shared" si="2"/>
        <v>12</v>
      </c>
      <c r="BX37" s="656"/>
      <c r="BY37" s="657" t="str">
        <f>IF('各会計、関係団体の財政状況及び健全化判断比率'!B71="","",'各会計、関係団体の財政状況及び健全化判断比率'!B71)</f>
        <v>大和川右岸水防事務組合（一般会計）</v>
      </c>
      <c r="BZ37" s="657"/>
      <c r="CA37" s="657"/>
      <c r="CB37" s="657"/>
      <c r="CC37" s="657"/>
      <c r="CD37" s="657"/>
      <c r="CE37" s="657"/>
      <c r="CF37" s="657"/>
      <c r="CG37" s="657"/>
      <c r="CH37" s="657"/>
      <c r="CI37" s="657"/>
      <c r="CJ37" s="657"/>
      <c r="CK37" s="657"/>
      <c r="CL37" s="657"/>
      <c r="CM37" s="657"/>
      <c r="CN37" s="208"/>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05"/>
      <c r="DG37" s="658" t="str">
        <f>IF('各会計、関係団体の財政状況及び健全化判断比率'!BR10="","",'各会計、関係団体の財政状況及び健全化判断比率'!BR10)</f>
        <v/>
      </c>
      <c r="DH37" s="658"/>
      <c r="DI37" s="212"/>
      <c r="DJ37" s="180"/>
      <c r="DK37" s="180"/>
      <c r="DL37" s="180"/>
      <c r="DM37" s="180"/>
      <c r="DN37" s="180"/>
      <c r="DO37" s="180"/>
    </row>
    <row r="38" spans="1:119" ht="32.25" customHeight="1" x14ac:dyDescent="0.15">
      <c r="A38" s="181"/>
      <c r="B38" s="207"/>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08"/>
      <c r="U38" s="656" t="str">
        <f t="shared" si="4"/>
        <v/>
      </c>
      <c r="V38" s="656"/>
      <c r="W38" s="657"/>
      <c r="X38" s="657"/>
      <c r="Y38" s="657"/>
      <c r="Z38" s="657"/>
      <c r="AA38" s="657"/>
      <c r="AB38" s="657"/>
      <c r="AC38" s="657"/>
      <c r="AD38" s="657"/>
      <c r="AE38" s="657"/>
      <c r="AF38" s="657"/>
      <c r="AG38" s="657"/>
      <c r="AH38" s="657"/>
      <c r="AI38" s="657"/>
      <c r="AJ38" s="657"/>
      <c r="AK38" s="657"/>
      <c r="AL38" s="208"/>
      <c r="AM38" s="656" t="str">
        <f t="shared" si="0"/>
        <v/>
      </c>
      <c r="AN38" s="656"/>
      <c r="AO38" s="657"/>
      <c r="AP38" s="657"/>
      <c r="AQ38" s="657"/>
      <c r="AR38" s="657"/>
      <c r="AS38" s="657"/>
      <c r="AT38" s="657"/>
      <c r="AU38" s="657"/>
      <c r="AV38" s="657"/>
      <c r="AW38" s="657"/>
      <c r="AX38" s="657"/>
      <c r="AY38" s="657"/>
      <c r="AZ38" s="657"/>
      <c r="BA38" s="657"/>
      <c r="BB38" s="657"/>
      <c r="BC38" s="657"/>
      <c r="BD38" s="208"/>
      <c r="BE38" s="656" t="str">
        <f t="shared" si="1"/>
        <v/>
      </c>
      <c r="BF38" s="656"/>
      <c r="BG38" s="657"/>
      <c r="BH38" s="657"/>
      <c r="BI38" s="657"/>
      <c r="BJ38" s="657"/>
      <c r="BK38" s="657"/>
      <c r="BL38" s="657"/>
      <c r="BM38" s="657"/>
      <c r="BN38" s="657"/>
      <c r="BO38" s="657"/>
      <c r="BP38" s="657"/>
      <c r="BQ38" s="657"/>
      <c r="BR38" s="657"/>
      <c r="BS38" s="657"/>
      <c r="BT38" s="657"/>
      <c r="BU38" s="657"/>
      <c r="BV38" s="208"/>
      <c r="BW38" s="656">
        <f t="shared" si="2"/>
        <v>13</v>
      </c>
      <c r="BX38" s="656"/>
      <c r="BY38" s="657" t="str">
        <f>IF('各会計、関係団体の財政状況及び健全化判断比率'!B72="","",'各会計、関係団体の財政状況及び健全化判断比率'!B72)</f>
        <v>八尾市柏原市火葬場組合（一般会計）</v>
      </c>
      <c r="BZ38" s="657"/>
      <c r="CA38" s="657"/>
      <c r="CB38" s="657"/>
      <c r="CC38" s="657"/>
      <c r="CD38" s="657"/>
      <c r="CE38" s="657"/>
      <c r="CF38" s="657"/>
      <c r="CG38" s="657"/>
      <c r="CH38" s="657"/>
      <c r="CI38" s="657"/>
      <c r="CJ38" s="657"/>
      <c r="CK38" s="657"/>
      <c r="CL38" s="657"/>
      <c r="CM38" s="657"/>
      <c r="CN38" s="208"/>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5"/>
      <c r="DG38" s="658" t="str">
        <f>IF('各会計、関係団体の財政状況及び健全化判断比率'!BR11="","",'各会計、関係団体の財政状況及び健全化判断比率'!BR11)</f>
        <v/>
      </c>
      <c r="DH38" s="658"/>
      <c r="DI38" s="212"/>
      <c r="DJ38" s="180"/>
      <c r="DK38" s="180"/>
      <c r="DL38" s="180"/>
      <c r="DM38" s="180"/>
      <c r="DN38" s="180"/>
      <c r="DO38" s="180"/>
    </row>
    <row r="39" spans="1:119" ht="32.25" customHeight="1" x14ac:dyDescent="0.15">
      <c r="A39" s="181"/>
      <c r="B39" s="207"/>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08"/>
      <c r="U39" s="656" t="str">
        <f t="shared" si="4"/>
        <v/>
      </c>
      <c r="V39" s="656"/>
      <c r="W39" s="657"/>
      <c r="X39" s="657"/>
      <c r="Y39" s="657"/>
      <c r="Z39" s="657"/>
      <c r="AA39" s="657"/>
      <c r="AB39" s="657"/>
      <c r="AC39" s="657"/>
      <c r="AD39" s="657"/>
      <c r="AE39" s="657"/>
      <c r="AF39" s="657"/>
      <c r="AG39" s="657"/>
      <c r="AH39" s="657"/>
      <c r="AI39" s="657"/>
      <c r="AJ39" s="657"/>
      <c r="AK39" s="657"/>
      <c r="AL39" s="208"/>
      <c r="AM39" s="656" t="str">
        <f t="shared" si="0"/>
        <v/>
      </c>
      <c r="AN39" s="656"/>
      <c r="AO39" s="657"/>
      <c r="AP39" s="657"/>
      <c r="AQ39" s="657"/>
      <c r="AR39" s="657"/>
      <c r="AS39" s="657"/>
      <c r="AT39" s="657"/>
      <c r="AU39" s="657"/>
      <c r="AV39" s="657"/>
      <c r="AW39" s="657"/>
      <c r="AX39" s="657"/>
      <c r="AY39" s="657"/>
      <c r="AZ39" s="657"/>
      <c r="BA39" s="657"/>
      <c r="BB39" s="657"/>
      <c r="BC39" s="657"/>
      <c r="BD39" s="208"/>
      <c r="BE39" s="656" t="str">
        <f t="shared" si="1"/>
        <v/>
      </c>
      <c r="BF39" s="656"/>
      <c r="BG39" s="657"/>
      <c r="BH39" s="657"/>
      <c r="BI39" s="657"/>
      <c r="BJ39" s="657"/>
      <c r="BK39" s="657"/>
      <c r="BL39" s="657"/>
      <c r="BM39" s="657"/>
      <c r="BN39" s="657"/>
      <c r="BO39" s="657"/>
      <c r="BP39" s="657"/>
      <c r="BQ39" s="657"/>
      <c r="BR39" s="657"/>
      <c r="BS39" s="657"/>
      <c r="BT39" s="657"/>
      <c r="BU39" s="657"/>
      <c r="BV39" s="208"/>
      <c r="BW39" s="656">
        <f t="shared" si="2"/>
        <v>14</v>
      </c>
      <c r="BX39" s="656"/>
      <c r="BY39" s="657" t="str">
        <f>IF('各会計、関係団体の財政状況及び健全化判断比率'!B73="","",'各会計、関係団体の財政状況及び健全化判断比率'!B73)</f>
        <v>大阪府後期高齢者医療広域連合（一般会計）</v>
      </c>
      <c r="BZ39" s="657"/>
      <c r="CA39" s="657"/>
      <c r="CB39" s="657"/>
      <c r="CC39" s="657"/>
      <c r="CD39" s="657"/>
      <c r="CE39" s="657"/>
      <c r="CF39" s="657"/>
      <c r="CG39" s="657"/>
      <c r="CH39" s="657"/>
      <c r="CI39" s="657"/>
      <c r="CJ39" s="657"/>
      <c r="CK39" s="657"/>
      <c r="CL39" s="657"/>
      <c r="CM39" s="657"/>
      <c r="CN39" s="208"/>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5"/>
      <c r="DG39" s="658" t="str">
        <f>IF('各会計、関係団体の財政状況及び健全化判断比率'!BR12="","",'各会計、関係団体の財政状況及び健全化判断比率'!BR12)</f>
        <v/>
      </c>
      <c r="DH39" s="658"/>
      <c r="DI39" s="212"/>
      <c r="DJ39" s="180"/>
      <c r="DK39" s="180"/>
      <c r="DL39" s="180"/>
      <c r="DM39" s="180"/>
      <c r="DN39" s="180"/>
      <c r="DO39" s="180"/>
    </row>
    <row r="40" spans="1:119" ht="32.25" customHeight="1" x14ac:dyDescent="0.15">
      <c r="A40" s="181"/>
      <c r="B40" s="207"/>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08"/>
      <c r="U40" s="656" t="str">
        <f t="shared" si="4"/>
        <v/>
      </c>
      <c r="V40" s="656"/>
      <c r="W40" s="657"/>
      <c r="X40" s="657"/>
      <c r="Y40" s="657"/>
      <c r="Z40" s="657"/>
      <c r="AA40" s="657"/>
      <c r="AB40" s="657"/>
      <c r="AC40" s="657"/>
      <c r="AD40" s="657"/>
      <c r="AE40" s="657"/>
      <c r="AF40" s="657"/>
      <c r="AG40" s="657"/>
      <c r="AH40" s="657"/>
      <c r="AI40" s="657"/>
      <c r="AJ40" s="657"/>
      <c r="AK40" s="657"/>
      <c r="AL40" s="208"/>
      <c r="AM40" s="656" t="str">
        <f t="shared" si="0"/>
        <v/>
      </c>
      <c r="AN40" s="656"/>
      <c r="AO40" s="657"/>
      <c r="AP40" s="657"/>
      <c r="AQ40" s="657"/>
      <c r="AR40" s="657"/>
      <c r="AS40" s="657"/>
      <c r="AT40" s="657"/>
      <c r="AU40" s="657"/>
      <c r="AV40" s="657"/>
      <c r="AW40" s="657"/>
      <c r="AX40" s="657"/>
      <c r="AY40" s="657"/>
      <c r="AZ40" s="657"/>
      <c r="BA40" s="657"/>
      <c r="BB40" s="657"/>
      <c r="BC40" s="657"/>
      <c r="BD40" s="208"/>
      <c r="BE40" s="656" t="str">
        <f t="shared" si="1"/>
        <v/>
      </c>
      <c r="BF40" s="656"/>
      <c r="BG40" s="657"/>
      <c r="BH40" s="657"/>
      <c r="BI40" s="657"/>
      <c r="BJ40" s="657"/>
      <c r="BK40" s="657"/>
      <c r="BL40" s="657"/>
      <c r="BM40" s="657"/>
      <c r="BN40" s="657"/>
      <c r="BO40" s="657"/>
      <c r="BP40" s="657"/>
      <c r="BQ40" s="657"/>
      <c r="BR40" s="657"/>
      <c r="BS40" s="657"/>
      <c r="BT40" s="657"/>
      <c r="BU40" s="657"/>
      <c r="BV40" s="208"/>
      <c r="BW40" s="656">
        <f t="shared" si="2"/>
        <v>15</v>
      </c>
      <c r="BX40" s="656"/>
      <c r="BY40" s="657" t="str">
        <f>IF('各会計、関係団体の財政状況及び健全化判断比率'!B74="","",'各会計、関係団体の財政状況及び健全化判断比率'!B74)</f>
        <v>大阪府後期高齢者医療広域連合（後期高齢者医療特別会計）</v>
      </c>
      <c r="BZ40" s="657"/>
      <c r="CA40" s="657"/>
      <c r="CB40" s="657"/>
      <c r="CC40" s="657"/>
      <c r="CD40" s="657"/>
      <c r="CE40" s="657"/>
      <c r="CF40" s="657"/>
      <c r="CG40" s="657"/>
      <c r="CH40" s="657"/>
      <c r="CI40" s="657"/>
      <c r="CJ40" s="657"/>
      <c r="CK40" s="657"/>
      <c r="CL40" s="657"/>
      <c r="CM40" s="657"/>
      <c r="CN40" s="208"/>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5"/>
      <c r="DG40" s="658" t="str">
        <f>IF('各会計、関係団体の財政状況及び健全化判断比率'!BR13="","",'各会計、関係団体の財政状況及び健全化判断比率'!BR13)</f>
        <v/>
      </c>
      <c r="DH40" s="658"/>
      <c r="DI40" s="212"/>
      <c r="DJ40" s="180"/>
      <c r="DK40" s="180"/>
      <c r="DL40" s="180"/>
      <c r="DM40" s="180"/>
      <c r="DN40" s="180"/>
      <c r="DO40" s="180"/>
    </row>
    <row r="41" spans="1:119" ht="32.25" customHeight="1" x14ac:dyDescent="0.15">
      <c r="A41" s="181"/>
      <c r="B41" s="207"/>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08"/>
      <c r="U41" s="656" t="str">
        <f t="shared" si="4"/>
        <v/>
      </c>
      <c r="V41" s="656"/>
      <c r="W41" s="657"/>
      <c r="X41" s="657"/>
      <c r="Y41" s="657"/>
      <c r="Z41" s="657"/>
      <c r="AA41" s="657"/>
      <c r="AB41" s="657"/>
      <c r="AC41" s="657"/>
      <c r="AD41" s="657"/>
      <c r="AE41" s="657"/>
      <c r="AF41" s="657"/>
      <c r="AG41" s="657"/>
      <c r="AH41" s="657"/>
      <c r="AI41" s="657"/>
      <c r="AJ41" s="657"/>
      <c r="AK41" s="657"/>
      <c r="AL41" s="208"/>
      <c r="AM41" s="656" t="str">
        <f t="shared" si="0"/>
        <v/>
      </c>
      <c r="AN41" s="656"/>
      <c r="AO41" s="657"/>
      <c r="AP41" s="657"/>
      <c r="AQ41" s="657"/>
      <c r="AR41" s="657"/>
      <c r="AS41" s="657"/>
      <c r="AT41" s="657"/>
      <c r="AU41" s="657"/>
      <c r="AV41" s="657"/>
      <c r="AW41" s="657"/>
      <c r="AX41" s="657"/>
      <c r="AY41" s="657"/>
      <c r="AZ41" s="657"/>
      <c r="BA41" s="657"/>
      <c r="BB41" s="657"/>
      <c r="BC41" s="657"/>
      <c r="BD41" s="208"/>
      <c r="BE41" s="656" t="str">
        <f t="shared" si="1"/>
        <v/>
      </c>
      <c r="BF41" s="656"/>
      <c r="BG41" s="657"/>
      <c r="BH41" s="657"/>
      <c r="BI41" s="657"/>
      <c r="BJ41" s="657"/>
      <c r="BK41" s="657"/>
      <c r="BL41" s="657"/>
      <c r="BM41" s="657"/>
      <c r="BN41" s="657"/>
      <c r="BO41" s="657"/>
      <c r="BP41" s="657"/>
      <c r="BQ41" s="657"/>
      <c r="BR41" s="657"/>
      <c r="BS41" s="657"/>
      <c r="BT41" s="657"/>
      <c r="BU41" s="657"/>
      <c r="BV41" s="208"/>
      <c r="BW41" s="656">
        <f t="shared" si="2"/>
        <v>16</v>
      </c>
      <c r="BX41" s="656"/>
      <c r="BY41" s="657" t="str">
        <f>IF('各会計、関係団体の財政状況及び健全化判断比率'!B75="","",'各会計、関係団体の財政状況及び健全化判断比率'!B75)</f>
        <v>大阪広域水道企業団水道事業会計（水道用水供給事業）</v>
      </c>
      <c r="BZ41" s="657"/>
      <c r="CA41" s="657"/>
      <c r="CB41" s="657"/>
      <c r="CC41" s="657"/>
      <c r="CD41" s="657"/>
      <c r="CE41" s="657"/>
      <c r="CF41" s="657"/>
      <c r="CG41" s="657"/>
      <c r="CH41" s="657"/>
      <c r="CI41" s="657"/>
      <c r="CJ41" s="657"/>
      <c r="CK41" s="657"/>
      <c r="CL41" s="657"/>
      <c r="CM41" s="657"/>
      <c r="CN41" s="208"/>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5"/>
      <c r="DG41" s="658" t="str">
        <f>IF('各会計、関係団体の財政状況及び健全化判断比率'!BR14="","",'各会計、関係団体の財政状況及び健全化判断比率'!BR14)</f>
        <v/>
      </c>
      <c r="DH41" s="658"/>
      <c r="DI41" s="212"/>
      <c r="DJ41" s="180"/>
      <c r="DK41" s="180"/>
      <c r="DL41" s="180"/>
      <c r="DM41" s="180"/>
      <c r="DN41" s="180"/>
      <c r="DO41" s="180"/>
    </row>
    <row r="42" spans="1:119" ht="32.25" customHeight="1" x14ac:dyDescent="0.15">
      <c r="A42" s="180"/>
      <c r="B42" s="207"/>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08"/>
      <c r="U42" s="656" t="str">
        <f t="shared" si="4"/>
        <v/>
      </c>
      <c r="V42" s="656"/>
      <c r="W42" s="657"/>
      <c r="X42" s="657"/>
      <c r="Y42" s="657"/>
      <c r="Z42" s="657"/>
      <c r="AA42" s="657"/>
      <c r="AB42" s="657"/>
      <c r="AC42" s="657"/>
      <c r="AD42" s="657"/>
      <c r="AE42" s="657"/>
      <c r="AF42" s="657"/>
      <c r="AG42" s="657"/>
      <c r="AH42" s="657"/>
      <c r="AI42" s="657"/>
      <c r="AJ42" s="657"/>
      <c r="AK42" s="657"/>
      <c r="AL42" s="208"/>
      <c r="AM42" s="656" t="str">
        <f t="shared" si="0"/>
        <v/>
      </c>
      <c r="AN42" s="656"/>
      <c r="AO42" s="657"/>
      <c r="AP42" s="657"/>
      <c r="AQ42" s="657"/>
      <c r="AR42" s="657"/>
      <c r="AS42" s="657"/>
      <c r="AT42" s="657"/>
      <c r="AU42" s="657"/>
      <c r="AV42" s="657"/>
      <c r="AW42" s="657"/>
      <c r="AX42" s="657"/>
      <c r="AY42" s="657"/>
      <c r="AZ42" s="657"/>
      <c r="BA42" s="657"/>
      <c r="BB42" s="657"/>
      <c r="BC42" s="657"/>
      <c r="BD42" s="208"/>
      <c r="BE42" s="656" t="str">
        <f t="shared" si="1"/>
        <v/>
      </c>
      <c r="BF42" s="656"/>
      <c r="BG42" s="657"/>
      <c r="BH42" s="657"/>
      <c r="BI42" s="657"/>
      <c r="BJ42" s="657"/>
      <c r="BK42" s="657"/>
      <c r="BL42" s="657"/>
      <c r="BM42" s="657"/>
      <c r="BN42" s="657"/>
      <c r="BO42" s="657"/>
      <c r="BP42" s="657"/>
      <c r="BQ42" s="657"/>
      <c r="BR42" s="657"/>
      <c r="BS42" s="657"/>
      <c r="BT42" s="657"/>
      <c r="BU42" s="657"/>
      <c r="BV42" s="208"/>
      <c r="BW42" s="656">
        <f t="shared" si="2"/>
        <v>17</v>
      </c>
      <c r="BX42" s="656"/>
      <c r="BY42" s="657" t="str">
        <f>IF('各会計、関係団体の財政状況及び健全化判断比率'!B76="","",'各会計、関係団体の財政状況及び健全化判断比率'!B76)</f>
        <v>大阪広域水道企業団（工業用水道事業会計）</v>
      </c>
      <c r="BZ42" s="657"/>
      <c r="CA42" s="657"/>
      <c r="CB42" s="657"/>
      <c r="CC42" s="657"/>
      <c r="CD42" s="657"/>
      <c r="CE42" s="657"/>
      <c r="CF42" s="657"/>
      <c r="CG42" s="657"/>
      <c r="CH42" s="657"/>
      <c r="CI42" s="657"/>
      <c r="CJ42" s="657"/>
      <c r="CK42" s="657"/>
      <c r="CL42" s="657"/>
      <c r="CM42" s="657"/>
      <c r="CN42" s="208"/>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5"/>
      <c r="DG42" s="658" t="str">
        <f>IF('各会計、関係団体の財政状況及び健全化判断比率'!BR15="","",'各会計、関係団体の財政状況及び健全化判断比率'!BR15)</f>
        <v/>
      </c>
      <c r="DH42" s="658"/>
      <c r="DI42" s="212"/>
      <c r="DJ42" s="180"/>
      <c r="DK42" s="180"/>
      <c r="DL42" s="180"/>
      <c r="DM42" s="180"/>
      <c r="DN42" s="180"/>
      <c r="DO42" s="180"/>
    </row>
    <row r="43" spans="1:119" ht="32.25" customHeight="1" x14ac:dyDescent="0.15">
      <c r="A43" s="180"/>
      <c r="B43" s="207"/>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08"/>
      <c r="U43" s="656" t="str">
        <f t="shared" si="4"/>
        <v/>
      </c>
      <c r="V43" s="656"/>
      <c r="W43" s="657"/>
      <c r="X43" s="657"/>
      <c r="Y43" s="657"/>
      <c r="Z43" s="657"/>
      <c r="AA43" s="657"/>
      <c r="AB43" s="657"/>
      <c r="AC43" s="657"/>
      <c r="AD43" s="657"/>
      <c r="AE43" s="657"/>
      <c r="AF43" s="657"/>
      <c r="AG43" s="657"/>
      <c r="AH43" s="657"/>
      <c r="AI43" s="657"/>
      <c r="AJ43" s="657"/>
      <c r="AK43" s="657"/>
      <c r="AL43" s="208"/>
      <c r="AM43" s="656" t="str">
        <f t="shared" si="0"/>
        <v/>
      </c>
      <c r="AN43" s="656"/>
      <c r="AO43" s="657"/>
      <c r="AP43" s="657"/>
      <c r="AQ43" s="657"/>
      <c r="AR43" s="657"/>
      <c r="AS43" s="657"/>
      <c r="AT43" s="657"/>
      <c r="AU43" s="657"/>
      <c r="AV43" s="657"/>
      <c r="AW43" s="657"/>
      <c r="AX43" s="657"/>
      <c r="AY43" s="657"/>
      <c r="AZ43" s="657"/>
      <c r="BA43" s="657"/>
      <c r="BB43" s="657"/>
      <c r="BC43" s="657"/>
      <c r="BD43" s="208"/>
      <c r="BE43" s="656" t="str">
        <f t="shared" si="1"/>
        <v/>
      </c>
      <c r="BF43" s="656"/>
      <c r="BG43" s="657"/>
      <c r="BH43" s="657"/>
      <c r="BI43" s="657"/>
      <c r="BJ43" s="657"/>
      <c r="BK43" s="657"/>
      <c r="BL43" s="657"/>
      <c r="BM43" s="657"/>
      <c r="BN43" s="657"/>
      <c r="BO43" s="657"/>
      <c r="BP43" s="657"/>
      <c r="BQ43" s="657"/>
      <c r="BR43" s="657"/>
      <c r="BS43" s="657"/>
      <c r="BT43" s="657"/>
      <c r="BU43" s="657"/>
      <c r="BV43" s="208"/>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08"/>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5"/>
      <c r="DG43" s="658" t="str">
        <f>IF('各会計、関係団体の財政状況及び健全化判断比率'!BR16="","",'各会計、関係団体の財政状況及び健全化判断比率'!BR16)</f>
        <v/>
      </c>
      <c r="DH43" s="658"/>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207</v>
      </c>
      <c r="C46" s="180"/>
      <c r="D46" s="180"/>
      <c r="E46" s="180" t="s">
        <v>208</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209</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210</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211</v>
      </c>
    </row>
    <row r="50" spans="5:5" x14ac:dyDescent="0.15">
      <c r="E50" s="182" t="s">
        <v>212</v>
      </c>
    </row>
    <row r="51" spans="5:5" x14ac:dyDescent="0.15">
      <c r="E51" s="182" t="s">
        <v>213</v>
      </c>
    </row>
    <row r="52" spans="5:5" x14ac:dyDescent="0.15">
      <c r="E52" s="182" t="s">
        <v>214</v>
      </c>
    </row>
    <row r="53" spans="5:5" x14ac:dyDescent="0.15"/>
    <row r="54" spans="5:5" x14ac:dyDescent="0.15"/>
    <row r="55" spans="5:5" x14ac:dyDescent="0.15"/>
    <row r="56" spans="5:5" x14ac:dyDescent="0.15"/>
  </sheetData>
  <sheetProtection algorithmName="SHA-512" hashValue="Rp6oOtajYEUKVJ3TI88mRlhP1XGSqkThZ+ArMHawpWpbD9u9LgmfATm50obbFXcH6ge/XpRe1+J5iZ+Z8IERng==" saltValue="keoxJxKyLQBt3vDPfy3o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567</v>
      </c>
      <c r="D34" s="1248"/>
      <c r="E34" s="1249"/>
      <c r="F34" s="32">
        <v>0</v>
      </c>
      <c r="G34" s="33" t="s">
        <v>568</v>
      </c>
      <c r="H34" s="33" t="s">
        <v>569</v>
      </c>
      <c r="I34" s="33" t="s">
        <v>570</v>
      </c>
      <c r="J34" s="34" t="s">
        <v>571</v>
      </c>
      <c r="K34" s="22"/>
      <c r="L34" s="22"/>
      <c r="M34" s="22"/>
      <c r="N34" s="22"/>
      <c r="O34" s="22"/>
      <c r="P34" s="22"/>
    </row>
    <row r="35" spans="1:16" ht="39" customHeight="1" x14ac:dyDescent="0.15">
      <c r="A35" s="22"/>
      <c r="B35" s="35"/>
      <c r="C35" s="1242" t="s">
        <v>572</v>
      </c>
      <c r="D35" s="1243"/>
      <c r="E35" s="1244"/>
      <c r="F35" s="36">
        <v>15.95</v>
      </c>
      <c r="G35" s="37">
        <v>17.11</v>
      </c>
      <c r="H35" s="37">
        <v>17.18</v>
      </c>
      <c r="I35" s="37">
        <v>16.89</v>
      </c>
      <c r="J35" s="38">
        <v>17.12</v>
      </c>
      <c r="K35" s="22"/>
      <c r="L35" s="22"/>
      <c r="M35" s="22"/>
      <c r="N35" s="22"/>
      <c r="O35" s="22"/>
      <c r="P35" s="22"/>
    </row>
    <row r="36" spans="1:16" ht="39" customHeight="1" x14ac:dyDescent="0.15">
      <c r="A36" s="22"/>
      <c r="B36" s="35"/>
      <c r="C36" s="1242" t="s">
        <v>573</v>
      </c>
      <c r="D36" s="1243"/>
      <c r="E36" s="1244"/>
      <c r="F36" s="36">
        <v>2.7</v>
      </c>
      <c r="G36" s="37">
        <v>1.2</v>
      </c>
      <c r="H36" s="37">
        <v>2.64</v>
      </c>
      <c r="I36" s="37">
        <v>3.96</v>
      </c>
      <c r="J36" s="38">
        <v>1.28</v>
      </c>
      <c r="K36" s="22"/>
      <c r="L36" s="22"/>
      <c r="M36" s="22"/>
      <c r="N36" s="22"/>
      <c r="O36" s="22"/>
      <c r="P36" s="22"/>
    </row>
    <row r="37" spans="1:16" ht="39" customHeight="1" x14ac:dyDescent="0.15">
      <c r="A37" s="22"/>
      <c r="B37" s="35"/>
      <c r="C37" s="1242" t="s">
        <v>574</v>
      </c>
      <c r="D37" s="1243"/>
      <c r="E37" s="1244"/>
      <c r="F37" s="36">
        <v>1.1499999999999999</v>
      </c>
      <c r="G37" s="37">
        <v>1.58</v>
      </c>
      <c r="H37" s="37">
        <v>2.04</v>
      </c>
      <c r="I37" s="37">
        <v>1.63</v>
      </c>
      <c r="J37" s="38">
        <v>1.1000000000000001</v>
      </c>
      <c r="K37" s="22"/>
      <c r="L37" s="22"/>
      <c r="M37" s="22"/>
      <c r="N37" s="22"/>
      <c r="O37" s="22"/>
      <c r="P37" s="22"/>
    </row>
    <row r="38" spans="1:16" ht="39" customHeight="1" x14ac:dyDescent="0.15">
      <c r="A38" s="22"/>
      <c r="B38" s="35"/>
      <c r="C38" s="1242" t="s">
        <v>575</v>
      </c>
      <c r="D38" s="1243"/>
      <c r="E38" s="1244"/>
      <c r="F38" s="36" t="s">
        <v>576</v>
      </c>
      <c r="G38" s="37" t="s">
        <v>577</v>
      </c>
      <c r="H38" s="37" t="s">
        <v>578</v>
      </c>
      <c r="I38" s="37" t="s">
        <v>579</v>
      </c>
      <c r="J38" s="38">
        <v>0.99</v>
      </c>
      <c r="K38" s="22"/>
      <c r="L38" s="22"/>
      <c r="M38" s="22"/>
      <c r="N38" s="22"/>
      <c r="O38" s="22"/>
      <c r="P38" s="22"/>
    </row>
    <row r="39" spans="1:16" ht="39" customHeight="1" x14ac:dyDescent="0.15">
      <c r="A39" s="22"/>
      <c r="B39" s="35"/>
      <c r="C39" s="1242" t="s">
        <v>580</v>
      </c>
      <c r="D39" s="1243"/>
      <c r="E39" s="1244"/>
      <c r="F39" s="36">
        <v>0.39</v>
      </c>
      <c r="G39" s="37">
        <v>0.43</v>
      </c>
      <c r="H39" s="37">
        <v>0.35</v>
      </c>
      <c r="I39" s="37">
        <v>0.4</v>
      </c>
      <c r="J39" s="38">
        <v>0.45</v>
      </c>
      <c r="K39" s="22"/>
      <c r="L39" s="22"/>
      <c r="M39" s="22"/>
      <c r="N39" s="22"/>
      <c r="O39" s="22"/>
      <c r="P39" s="22"/>
    </row>
    <row r="40" spans="1:16" ht="39" customHeight="1" x14ac:dyDescent="0.15">
      <c r="A40" s="22"/>
      <c r="B40" s="35"/>
      <c r="C40" s="1242" t="s">
        <v>581</v>
      </c>
      <c r="D40" s="1243"/>
      <c r="E40" s="1244"/>
      <c r="F40" s="36">
        <v>0.16</v>
      </c>
      <c r="G40" s="37">
        <v>0.18</v>
      </c>
      <c r="H40" s="37">
        <v>0.19</v>
      </c>
      <c r="I40" s="37">
        <v>0.2</v>
      </c>
      <c r="J40" s="38">
        <v>0.21</v>
      </c>
      <c r="K40" s="22"/>
      <c r="L40" s="22"/>
      <c r="M40" s="22"/>
      <c r="N40" s="22"/>
      <c r="O40" s="22"/>
      <c r="P40" s="22"/>
    </row>
    <row r="41" spans="1:16" ht="39" customHeight="1" x14ac:dyDescent="0.15">
      <c r="A41" s="22"/>
      <c r="B41" s="35"/>
      <c r="C41" s="1242" t="s">
        <v>582</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583</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584</v>
      </c>
      <c r="D43" s="1246"/>
      <c r="E43" s="1247"/>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dIHm58rmRp6jXl2WZ+A+iTKoBsN0c2w8kSWhYhAW1M6GjuB+Gf0z+iT4mHTlcKR9LmbfSFuBGpVvX7pt+sNdQ==" saltValue="vMP7pCoG73nT8zdO5qtz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2018</v>
      </c>
      <c r="L45" s="60">
        <v>2071</v>
      </c>
      <c r="M45" s="60">
        <v>2016</v>
      </c>
      <c r="N45" s="60">
        <v>1921</v>
      </c>
      <c r="O45" s="61">
        <v>1838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519</v>
      </c>
      <c r="L46" s="64" t="s">
        <v>519</v>
      </c>
      <c r="M46" s="64" t="s">
        <v>519</v>
      </c>
      <c r="N46" s="64" t="s">
        <v>519</v>
      </c>
      <c r="O46" s="65" t="s">
        <v>519</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519</v>
      </c>
      <c r="L47" s="64" t="s">
        <v>519</v>
      </c>
      <c r="M47" s="64" t="s">
        <v>519</v>
      </c>
      <c r="N47" s="64" t="s">
        <v>519</v>
      </c>
      <c r="O47" s="65" t="s">
        <v>519</v>
      </c>
      <c r="P47" s="48"/>
      <c r="Q47" s="48"/>
      <c r="R47" s="48"/>
      <c r="S47" s="48"/>
      <c r="T47" s="48"/>
      <c r="U47" s="48"/>
    </row>
    <row r="48" spans="1:21" ht="30.75" customHeight="1" x14ac:dyDescent="0.15">
      <c r="A48" s="48"/>
      <c r="B48" s="1252"/>
      <c r="C48" s="1253"/>
      <c r="D48" s="62"/>
      <c r="E48" s="1258" t="s">
        <v>15</v>
      </c>
      <c r="F48" s="1258"/>
      <c r="G48" s="1258"/>
      <c r="H48" s="1258"/>
      <c r="I48" s="1258"/>
      <c r="J48" s="1259"/>
      <c r="K48" s="63">
        <v>1249</v>
      </c>
      <c r="L48" s="64">
        <v>844</v>
      </c>
      <c r="M48" s="64">
        <v>859</v>
      </c>
      <c r="N48" s="64">
        <v>845</v>
      </c>
      <c r="O48" s="65">
        <v>922</v>
      </c>
      <c r="P48" s="48"/>
      <c r="Q48" s="48"/>
      <c r="R48" s="48"/>
      <c r="S48" s="48"/>
      <c r="T48" s="48"/>
      <c r="U48" s="48"/>
    </row>
    <row r="49" spans="1:21" ht="30.75" customHeight="1" x14ac:dyDescent="0.15">
      <c r="A49" s="48"/>
      <c r="B49" s="1252"/>
      <c r="C49" s="1253"/>
      <c r="D49" s="62"/>
      <c r="E49" s="1258" t="s">
        <v>16</v>
      </c>
      <c r="F49" s="1258"/>
      <c r="G49" s="1258"/>
      <c r="H49" s="1258"/>
      <c r="I49" s="1258"/>
      <c r="J49" s="1259"/>
      <c r="K49" s="63">
        <v>293</v>
      </c>
      <c r="L49" s="64">
        <v>281</v>
      </c>
      <c r="M49" s="64">
        <v>273</v>
      </c>
      <c r="N49" s="64">
        <v>178</v>
      </c>
      <c r="O49" s="65">
        <v>115</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519</v>
      </c>
      <c r="L50" s="64" t="s">
        <v>519</v>
      </c>
      <c r="M50" s="64" t="s">
        <v>519</v>
      </c>
      <c r="N50" s="64" t="s">
        <v>519</v>
      </c>
      <c r="O50" s="65" t="s">
        <v>519</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t="s">
        <v>519</v>
      </c>
      <c r="N51" s="64" t="s">
        <v>519</v>
      </c>
      <c r="O51" s="65" t="s">
        <v>519</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2388</v>
      </c>
      <c r="L52" s="64">
        <v>2417</v>
      </c>
      <c r="M52" s="64">
        <v>2485</v>
      </c>
      <c r="N52" s="64">
        <v>2482</v>
      </c>
      <c r="O52" s="65">
        <v>2504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1172</v>
      </c>
      <c r="L53" s="69">
        <v>779</v>
      </c>
      <c r="M53" s="69">
        <v>663</v>
      </c>
      <c r="N53" s="69">
        <v>462</v>
      </c>
      <c r="O53" s="70">
        <v>371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6" t="s">
        <v>25</v>
      </c>
      <c r="C57" s="1267"/>
      <c r="D57" s="1270" t="s">
        <v>26</v>
      </c>
      <c r="E57" s="1271"/>
      <c r="F57" s="1271"/>
      <c r="G57" s="1271"/>
      <c r="H57" s="1271"/>
      <c r="I57" s="1271"/>
      <c r="J57" s="1272"/>
      <c r="K57" s="380" t="s">
        <v>519</v>
      </c>
      <c r="L57" s="381" t="s">
        <v>519</v>
      </c>
      <c r="M57" s="381" t="s">
        <v>519</v>
      </c>
      <c r="N57" s="381" t="s">
        <v>519</v>
      </c>
      <c r="O57" s="382" t="s">
        <v>519</v>
      </c>
    </row>
    <row r="58" spans="1:21" ht="31.5" customHeight="1" thickBot="1" x14ac:dyDescent="0.2">
      <c r="B58" s="1268"/>
      <c r="C58" s="1269"/>
      <c r="D58" s="1273" t="s">
        <v>27</v>
      </c>
      <c r="E58" s="1274"/>
      <c r="F58" s="1274"/>
      <c r="G58" s="1274"/>
      <c r="H58" s="1274"/>
      <c r="I58" s="1274"/>
      <c r="J58" s="1275"/>
      <c r="K58" s="383" t="s">
        <v>519</v>
      </c>
      <c r="L58" s="384" t="s">
        <v>519</v>
      </c>
      <c r="M58" s="384" t="s">
        <v>519</v>
      </c>
      <c r="N58" s="384" t="s">
        <v>519</v>
      </c>
      <c r="O58" s="385" t="s">
        <v>519</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EeI2Z9fkEyNn19ZazCn9GxwCyLNFYI1fJirb/t5mK7gc0QrSvpIG4e1AfRppoexGVO6nDxvsiLyjxQCZKj8uA==" saltValue="Nd7ut3ckoqtjbHDRBpI1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560</v>
      </c>
      <c r="J40" s="94" t="s">
        <v>561</v>
      </c>
      <c r="K40" s="94" t="s">
        <v>562</v>
      </c>
      <c r="L40" s="94" t="s">
        <v>563</v>
      </c>
      <c r="M40" s="95" t="s">
        <v>564</v>
      </c>
    </row>
    <row r="41" spans="2:13" ht="27.75" customHeight="1" x14ac:dyDescent="0.15">
      <c r="B41" s="1276" t="s">
        <v>30</v>
      </c>
      <c r="C41" s="1277"/>
      <c r="D41" s="96"/>
      <c r="E41" s="1282" t="s">
        <v>31</v>
      </c>
      <c r="F41" s="1282"/>
      <c r="G41" s="1282"/>
      <c r="H41" s="1283"/>
      <c r="I41" s="97">
        <v>20043</v>
      </c>
      <c r="J41" s="98">
        <v>19437</v>
      </c>
      <c r="K41" s="98">
        <v>18899</v>
      </c>
      <c r="L41" s="98">
        <v>19183</v>
      </c>
      <c r="M41" s="99">
        <v>19639</v>
      </c>
    </row>
    <row r="42" spans="2:13" ht="27.75" customHeight="1" x14ac:dyDescent="0.15">
      <c r="B42" s="1278"/>
      <c r="C42" s="1279"/>
      <c r="D42" s="100"/>
      <c r="E42" s="1284" t="s">
        <v>32</v>
      </c>
      <c r="F42" s="1284"/>
      <c r="G42" s="1284"/>
      <c r="H42" s="1285"/>
      <c r="I42" s="101">
        <v>322</v>
      </c>
      <c r="J42" s="102">
        <v>639</v>
      </c>
      <c r="K42" s="102">
        <v>626</v>
      </c>
      <c r="L42" s="102">
        <v>302</v>
      </c>
      <c r="M42" s="103">
        <v>378</v>
      </c>
    </row>
    <row r="43" spans="2:13" ht="27.75" customHeight="1" x14ac:dyDescent="0.15">
      <c r="B43" s="1278"/>
      <c r="C43" s="1279"/>
      <c r="D43" s="100"/>
      <c r="E43" s="1284" t="s">
        <v>33</v>
      </c>
      <c r="F43" s="1284"/>
      <c r="G43" s="1284"/>
      <c r="H43" s="1285"/>
      <c r="I43" s="101">
        <v>14639</v>
      </c>
      <c r="J43" s="102">
        <v>13267</v>
      </c>
      <c r="K43" s="102">
        <v>12279</v>
      </c>
      <c r="L43" s="102">
        <v>11509</v>
      </c>
      <c r="M43" s="103">
        <v>11090</v>
      </c>
    </row>
    <row r="44" spans="2:13" ht="27.75" customHeight="1" x14ac:dyDescent="0.15">
      <c r="B44" s="1278"/>
      <c r="C44" s="1279"/>
      <c r="D44" s="100"/>
      <c r="E44" s="1284" t="s">
        <v>34</v>
      </c>
      <c r="F44" s="1284"/>
      <c r="G44" s="1284"/>
      <c r="H44" s="1285"/>
      <c r="I44" s="101">
        <v>1059</v>
      </c>
      <c r="J44" s="102">
        <v>836</v>
      </c>
      <c r="K44" s="102">
        <v>643</v>
      </c>
      <c r="L44" s="102">
        <v>706</v>
      </c>
      <c r="M44" s="103">
        <v>758</v>
      </c>
    </row>
    <row r="45" spans="2:13" ht="27.75" customHeight="1" x14ac:dyDescent="0.15">
      <c r="B45" s="1278"/>
      <c r="C45" s="1279"/>
      <c r="D45" s="100"/>
      <c r="E45" s="1284" t="s">
        <v>35</v>
      </c>
      <c r="F45" s="1284"/>
      <c r="G45" s="1284"/>
      <c r="H45" s="1285"/>
      <c r="I45" s="101">
        <v>3045</v>
      </c>
      <c r="J45" s="102">
        <v>2846</v>
      </c>
      <c r="K45" s="102">
        <v>2648</v>
      </c>
      <c r="L45" s="102">
        <v>2723</v>
      </c>
      <c r="M45" s="103">
        <v>2622</v>
      </c>
    </row>
    <row r="46" spans="2:13" ht="27.75" customHeight="1" x14ac:dyDescent="0.15">
      <c r="B46" s="1278"/>
      <c r="C46" s="1279"/>
      <c r="D46" s="104"/>
      <c r="E46" s="1284" t="s">
        <v>36</v>
      </c>
      <c r="F46" s="1284"/>
      <c r="G46" s="1284"/>
      <c r="H46" s="1285"/>
      <c r="I46" s="101">
        <v>102</v>
      </c>
      <c r="J46" s="102">
        <v>102</v>
      </c>
      <c r="K46" s="102">
        <v>101</v>
      </c>
      <c r="L46" s="102">
        <v>22</v>
      </c>
      <c r="M46" s="103" t="s">
        <v>519</v>
      </c>
    </row>
    <row r="47" spans="2:13" ht="27.75" customHeight="1" x14ac:dyDescent="0.15">
      <c r="B47" s="1278"/>
      <c r="C47" s="1279"/>
      <c r="D47" s="105"/>
      <c r="E47" s="1286" t="s">
        <v>37</v>
      </c>
      <c r="F47" s="1287"/>
      <c r="G47" s="1287"/>
      <c r="H47" s="1288"/>
      <c r="I47" s="101" t="s">
        <v>519</v>
      </c>
      <c r="J47" s="102" t="s">
        <v>519</v>
      </c>
      <c r="K47" s="102" t="s">
        <v>519</v>
      </c>
      <c r="L47" s="102" t="s">
        <v>519</v>
      </c>
      <c r="M47" s="103" t="s">
        <v>519</v>
      </c>
    </row>
    <row r="48" spans="2:13" ht="27.75" customHeight="1" x14ac:dyDescent="0.15">
      <c r="B48" s="1278"/>
      <c r="C48" s="1279"/>
      <c r="D48" s="100"/>
      <c r="E48" s="1284" t="s">
        <v>38</v>
      </c>
      <c r="F48" s="1284"/>
      <c r="G48" s="1284"/>
      <c r="H48" s="1285"/>
      <c r="I48" s="101" t="s">
        <v>519</v>
      </c>
      <c r="J48" s="102" t="s">
        <v>519</v>
      </c>
      <c r="K48" s="102" t="s">
        <v>519</v>
      </c>
      <c r="L48" s="102" t="s">
        <v>519</v>
      </c>
      <c r="M48" s="103" t="s">
        <v>519</v>
      </c>
    </row>
    <row r="49" spans="2:13" ht="27.75" customHeight="1" x14ac:dyDescent="0.15">
      <c r="B49" s="1280"/>
      <c r="C49" s="1281"/>
      <c r="D49" s="100"/>
      <c r="E49" s="1284" t="s">
        <v>39</v>
      </c>
      <c r="F49" s="1284"/>
      <c r="G49" s="1284"/>
      <c r="H49" s="1285"/>
      <c r="I49" s="101" t="s">
        <v>519</v>
      </c>
      <c r="J49" s="102" t="s">
        <v>519</v>
      </c>
      <c r="K49" s="102" t="s">
        <v>519</v>
      </c>
      <c r="L49" s="102" t="s">
        <v>519</v>
      </c>
      <c r="M49" s="103" t="s">
        <v>519</v>
      </c>
    </row>
    <row r="50" spans="2:13" ht="27.75" customHeight="1" x14ac:dyDescent="0.15">
      <c r="B50" s="1289" t="s">
        <v>40</v>
      </c>
      <c r="C50" s="1290"/>
      <c r="D50" s="106"/>
      <c r="E50" s="1284" t="s">
        <v>41</v>
      </c>
      <c r="F50" s="1284"/>
      <c r="G50" s="1284"/>
      <c r="H50" s="1285"/>
      <c r="I50" s="101">
        <v>2843</v>
      </c>
      <c r="J50" s="102">
        <v>3183</v>
      </c>
      <c r="K50" s="102">
        <v>3456</v>
      </c>
      <c r="L50" s="102">
        <v>3909</v>
      </c>
      <c r="M50" s="103">
        <v>4309</v>
      </c>
    </row>
    <row r="51" spans="2:13" ht="27.75" customHeight="1" x14ac:dyDescent="0.15">
      <c r="B51" s="1278"/>
      <c r="C51" s="1279"/>
      <c r="D51" s="100"/>
      <c r="E51" s="1284" t="s">
        <v>42</v>
      </c>
      <c r="F51" s="1284"/>
      <c r="G51" s="1284"/>
      <c r="H51" s="1285"/>
      <c r="I51" s="101">
        <v>6236</v>
      </c>
      <c r="J51" s="102">
        <v>5866</v>
      </c>
      <c r="K51" s="102">
        <v>5493</v>
      </c>
      <c r="L51" s="102">
        <v>5122</v>
      </c>
      <c r="M51" s="103">
        <v>4907</v>
      </c>
    </row>
    <row r="52" spans="2:13" ht="27.75" customHeight="1" x14ac:dyDescent="0.15">
      <c r="B52" s="1280"/>
      <c r="C52" s="1281"/>
      <c r="D52" s="100"/>
      <c r="E52" s="1284" t="s">
        <v>43</v>
      </c>
      <c r="F52" s="1284"/>
      <c r="G52" s="1284"/>
      <c r="H52" s="1285"/>
      <c r="I52" s="101">
        <v>27612</v>
      </c>
      <c r="J52" s="102">
        <v>27241</v>
      </c>
      <c r="K52" s="102">
        <v>26767</v>
      </c>
      <c r="L52" s="102">
        <v>26401</v>
      </c>
      <c r="M52" s="103">
        <v>26307</v>
      </c>
    </row>
    <row r="53" spans="2:13" ht="27.75" customHeight="1" thickBot="1" x14ac:dyDescent="0.2">
      <c r="B53" s="1291" t="s">
        <v>44</v>
      </c>
      <c r="C53" s="1292"/>
      <c r="D53" s="107"/>
      <c r="E53" s="1293" t="s">
        <v>45</v>
      </c>
      <c r="F53" s="1293"/>
      <c r="G53" s="1293"/>
      <c r="H53" s="1294"/>
      <c r="I53" s="108">
        <v>2519</v>
      </c>
      <c r="J53" s="109">
        <v>838</v>
      </c>
      <c r="K53" s="109">
        <v>-519</v>
      </c>
      <c r="L53" s="109">
        <v>-985</v>
      </c>
      <c r="M53" s="110">
        <v>-1036</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dxFR7pkJ3xEMSxsPeLTixZTA4tB88GP/K2EJJ8ZpJ2YTZcDLzwLhTHfP0vwwRoXke5B1jadl0xtruUL3mCybQ==" saltValue="swpLzAEuFHuIAzMgmYDU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303" t="s">
        <v>48</v>
      </c>
      <c r="D55" s="1303"/>
      <c r="E55" s="1304"/>
      <c r="F55" s="122">
        <v>1786</v>
      </c>
      <c r="G55" s="122">
        <v>2086</v>
      </c>
      <c r="H55" s="123">
        <v>2253</v>
      </c>
    </row>
    <row r="56" spans="2:8" ht="52.5" customHeight="1" x14ac:dyDescent="0.15">
      <c r="B56" s="124"/>
      <c r="C56" s="1305" t="s">
        <v>49</v>
      </c>
      <c r="D56" s="1305"/>
      <c r="E56" s="1306"/>
      <c r="F56" s="125">
        <v>0</v>
      </c>
      <c r="G56" s="125">
        <v>0</v>
      </c>
      <c r="H56" s="126">
        <v>0</v>
      </c>
    </row>
    <row r="57" spans="2:8" ht="53.25" customHeight="1" x14ac:dyDescent="0.15">
      <c r="B57" s="124"/>
      <c r="C57" s="1307" t="s">
        <v>50</v>
      </c>
      <c r="D57" s="1307"/>
      <c r="E57" s="1308"/>
      <c r="F57" s="127">
        <v>1333</v>
      </c>
      <c r="G57" s="127">
        <v>1273</v>
      </c>
      <c r="H57" s="128">
        <v>1337</v>
      </c>
    </row>
    <row r="58" spans="2:8" ht="45.75" customHeight="1" x14ac:dyDescent="0.15">
      <c r="B58" s="129"/>
      <c r="C58" s="1295" t="s">
        <v>602</v>
      </c>
      <c r="D58" s="1296"/>
      <c r="E58" s="1297"/>
      <c r="F58" s="130">
        <v>295</v>
      </c>
      <c r="G58" s="130">
        <v>306</v>
      </c>
      <c r="H58" s="131">
        <v>367</v>
      </c>
    </row>
    <row r="59" spans="2:8" ht="45.75" customHeight="1" x14ac:dyDescent="0.15">
      <c r="B59" s="129"/>
      <c r="C59" s="1295" t="s">
        <v>603</v>
      </c>
      <c r="D59" s="1296"/>
      <c r="E59" s="1297"/>
      <c r="F59" s="130">
        <v>320</v>
      </c>
      <c r="G59" s="130">
        <v>320</v>
      </c>
      <c r="H59" s="131">
        <v>320</v>
      </c>
    </row>
    <row r="60" spans="2:8" ht="45.75" customHeight="1" x14ac:dyDescent="0.15">
      <c r="B60" s="129"/>
      <c r="C60" s="1295" t="s">
        <v>604</v>
      </c>
      <c r="D60" s="1296"/>
      <c r="E60" s="1297"/>
      <c r="F60" s="130">
        <v>229</v>
      </c>
      <c r="G60" s="130">
        <v>230</v>
      </c>
      <c r="H60" s="131">
        <v>230</v>
      </c>
    </row>
    <row r="61" spans="2:8" ht="45.75" customHeight="1" x14ac:dyDescent="0.15">
      <c r="B61" s="129"/>
      <c r="C61" s="1295" t="s">
        <v>605</v>
      </c>
      <c r="D61" s="1296"/>
      <c r="E61" s="1297"/>
      <c r="F61" s="130">
        <v>275</v>
      </c>
      <c r="G61" s="130">
        <v>202</v>
      </c>
      <c r="H61" s="131">
        <v>202</v>
      </c>
    </row>
    <row r="62" spans="2:8" ht="45.75" customHeight="1" thickBot="1" x14ac:dyDescent="0.2">
      <c r="B62" s="132"/>
      <c r="C62" s="1298" t="s">
        <v>606</v>
      </c>
      <c r="D62" s="1299"/>
      <c r="E62" s="1300"/>
      <c r="F62" s="133">
        <v>65</v>
      </c>
      <c r="G62" s="133">
        <v>65</v>
      </c>
      <c r="H62" s="134">
        <v>65</v>
      </c>
    </row>
    <row r="63" spans="2:8" ht="52.5" customHeight="1" thickBot="1" x14ac:dyDescent="0.2">
      <c r="B63" s="135"/>
      <c r="C63" s="1301" t="s">
        <v>51</v>
      </c>
      <c r="D63" s="1301"/>
      <c r="E63" s="1302"/>
      <c r="F63" s="136">
        <v>3119</v>
      </c>
      <c r="G63" s="136">
        <v>3359</v>
      </c>
      <c r="H63" s="137">
        <v>3590</v>
      </c>
    </row>
    <row r="64" spans="2:8" ht="15" customHeight="1" x14ac:dyDescent="0.15"/>
  </sheetData>
  <sheetProtection algorithmName="SHA-512" hashValue="9CgPMnid5ZS+dnb/lqwgTf+UfeNd3w6EnJq5h2uBHys/PJM2gcDjHiMqmeM3lkOedlLHiUUNkowHz++Ri94cGw==" saltValue="gzl1Xwfr6X4o8wA+zAtg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77E3D-3A5B-42D1-9561-ABB4D736F2E6}">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5"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6"/>
      <c r="DG10" s="286"/>
      <c r="DH10" s="286"/>
      <c r="DI10" s="286"/>
      <c r="DJ10" s="286"/>
      <c r="DK10" s="286"/>
      <c r="DL10" s="286"/>
      <c r="DM10" s="286"/>
      <c r="DN10" s="286"/>
      <c r="DO10" s="286"/>
      <c r="DP10" s="286"/>
      <c r="DQ10" s="286"/>
      <c r="DR10" s="286"/>
      <c r="DS10" s="286"/>
      <c r="DT10" s="286"/>
      <c r="DU10" s="286"/>
      <c r="DV10" s="286"/>
      <c r="DW10" s="286"/>
      <c r="EM10" s="285" t="s">
        <v>607</v>
      </c>
    </row>
    <row r="11" spans="1:143" s="285"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6"/>
      <c r="DG12" s="286"/>
      <c r="DH12" s="286"/>
      <c r="DI12" s="286"/>
      <c r="DJ12" s="286"/>
      <c r="DK12" s="286"/>
      <c r="DL12" s="286"/>
      <c r="DM12" s="286"/>
      <c r="DN12" s="286"/>
      <c r="DO12" s="286"/>
      <c r="DP12" s="286"/>
      <c r="DQ12" s="286"/>
      <c r="DR12" s="286"/>
      <c r="DS12" s="286"/>
      <c r="DT12" s="286"/>
      <c r="DU12" s="286"/>
      <c r="DV12" s="286"/>
      <c r="DW12" s="286"/>
      <c r="EM12" s="285" t="s">
        <v>607</v>
      </c>
    </row>
    <row r="13" spans="1:143" s="285"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1" t="s">
        <v>610</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x14ac:dyDescent="0.15">
      <c r="B44" s="395"/>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x14ac:dyDescent="0.15">
      <c r="B45" s="395"/>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x14ac:dyDescent="0.15">
      <c r="B46" s="395"/>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x14ac:dyDescent="0.15">
      <c r="B47" s="395"/>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612</v>
      </c>
      <c r="AO51" s="1312"/>
      <c r="AP51" s="1312"/>
      <c r="AQ51" s="1312"/>
      <c r="AR51" s="1312"/>
      <c r="AS51" s="1312"/>
      <c r="AT51" s="1312"/>
      <c r="AU51" s="1312"/>
      <c r="AV51" s="1312"/>
      <c r="AW51" s="1312"/>
      <c r="AX51" s="1312"/>
      <c r="AY51" s="1312"/>
      <c r="AZ51" s="1312"/>
      <c r="BA51" s="1312"/>
      <c r="BB51" s="1312" t="s">
        <v>613</v>
      </c>
      <c r="BC51" s="1312"/>
      <c r="BD51" s="1312"/>
      <c r="BE51" s="1312"/>
      <c r="BF51" s="1312"/>
      <c r="BG51" s="1312"/>
      <c r="BH51" s="1312"/>
      <c r="BI51" s="1312"/>
      <c r="BJ51" s="1312"/>
      <c r="BK51" s="1312"/>
      <c r="BL51" s="1312"/>
      <c r="BM51" s="1312"/>
      <c r="BN51" s="1312"/>
      <c r="BO51" s="1312"/>
      <c r="BP51" s="1309">
        <v>19.399999999999999</v>
      </c>
      <c r="BQ51" s="1309"/>
      <c r="BR51" s="1309"/>
      <c r="BS51" s="1309"/>
      <c r="BT51" s="1309"/>
      <c r="BU51" s="1309"/>
      <c r="BV51" s="1309"/>
      <c r="BW51" s="1309"/>
      <c r="BX51" s="1309">
        <v>6.5</v>
      </c>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614</v>
      </c>
      <c r="BC53" s="1312"/>
      <c r="BD53" s="1312"/>
      <c r="BE53" s="1312"/>
      <c r="BF53" s="1312"/>
      <c r="BG53" s="1312"/>
      <c r="BH53" s="1312"/>
      <c r="BI53" s="1312"/>
      <c r="BJ53" s="1312"/>
      <c r="BK53" s="1312"/>
      <c r="BL53" s="1312"/>
      <c r="BM53" s="1312"/>
      <c r="BN53" s="1312"/>
      <c r="BO53" s="1312"/>
      <c r="BP53" s="1309">
        <v>33.200000000000003</v>
      </c>
      <c r="BQ53" s="1309"/>
      <c r="BR53" s="1309"/>
      <c r="BS53" s="1309"/>
      <c r="BT53" s="1309"/>
      <c r="BU53" s="1309"/>
      <c r="BV53" s="1309"/>
      <c r="BW53" s="1309"/>
      <c r="BX53" s="1309">
        <v>63.8</v>
      </c>
      <c r="BY53" s="1309"/>
      <c r="BZ53" s="1309"/>
      <c r="CA53" s="1309"/>
      <c r="CB53" s="1309"/>
      <c r="CC53" s="1309"/>
      <c r="CD53" s="1309"/>
      <c r="CE53" s="1309"/>
      <c r="CF53" s="1309">
        <v>65.2</v>
      </c>
      <c r="CG53" s="1309"/>
      <c r="CH53" s="1309"/>
      <c r="CI53" s="1309"/>
      <c r="CJ53" s="1309"/>
      <c r="CK53" s="1309"/>
      <c r="CL53" s="1309"/>
      <c r="CM53" s="1309"/>
      <c r="CN53" s="1309">
        <v>66.400000000000006</v>
      </c>
      <c r="CO53" s="1309"/>
      <c r="CP53" s="1309"/>
      <c r="CQ53" s="1309"/>
      <c r="CR53" s="1309"/>
      <c r="CS53" s="1309"/>
      <c r="CT53" s="1309"/>
      <c r="CU53" s="1309"/>
      <c r="CV53" s="1309">
        <v>66.8</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615</v>
      </c>
      <c r="AO55" s="1314"/>
      <c r="AP55" s="1314"/>
      <c r="AQ55" s="1314"/>
      <c r="AR55" s="1314"/>
      <c r="AS55" s="1314"/>
      <c r="AT55" s="1314"/>
      <c r="AU55" s="1314"/>
      <c r="AV55" s="1314"/>
      <c r="AW55" s="1314"/>
      <c r="AX55" s="1314"/>
      <c r="AY55" s="1314"/>
      <c r="AZ55" s="1314"/>
      <c r="BA55" s="1314"/>
      <c r="BB55" s="1312" t="s">
        <v>613</v>
      </c>
      <c r="BC55" s="1312"/>
      <c r="BD55" s="1312"/>
      <c r="BE55" s="1312"/>
      <c r="BF55" s="1312"/>
      <c r="BG55" s="1312"/>
      <c r="BH55" s="1312"/>
      <c r="BI55" s="1312"/>
      <c r="BJ55" s="1312"/>
      <c r="BK55" s="1312"/>
      <c r="BL55" s="1312"/>
      <c r="BM55" s="1312"/>
      <c r="BN55" s="1312"/>
      <c r="BO55" s="1312"/>
      <c r="BP55" s="1309">
        <v>37.299999999999997</v>
      </c>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614</v>
      </c>
      <c r="BC57" s="1312"/>
      <c r="BD57" s="1312"/>
      <c r="BE57" s="1312"/>
      <c r="BF57" s="1312"/>
      <c r="BG57" s="1312"/>
      <c r="BH57" s="1312"/>
      <c r="BI57" s="1312"/>
      <c r="BJ57" s="1312"/>
      <c r="BK57" s="1312"/>
      <c r="BL57" s="1312"/>
      <c r="BM57" s="1312"/>
      <c r="BN57" s="1312"/>
      <c r="BO57" s="1312"/>
      <c r="BP57" s="1309">
        <v>55.2</v>
      </c>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616</v>
      </c>
    </row>
    <row r="64" spans="1:109"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612</v>
      </c>
      <c r="AO73" s="1312"/>
      <c r="AP73" s="1312"/>
      <c r="AQ73" s="1312"/>
      <c r="AR73" s="1312"/>
      <c r="AS73" s="1312"/>
      <c r="AT73" s="1312"/>
      <c r="AU73" s="1312"/>
      <c r="AV73" s="1312"/>
      <c r="AW73" s="1312"/>
      <c r="AX73" s="1312"/>
      <c r="AY73" s="1312"/>
      <c r="AZ73" s="1312"/>
      <c r="BA73" s="1312"/>
      <c r="BB73" s="1312" t="s">
        <v>613</v>
      </c>
      <c r="BC73" s="1312"/>
      <c r="BD73" s="1312"/>
      <c r="BE73" s="1312"/>
      <c r="BF73" s="1312"/>
      <c r="BG73" s="1312"/>
      <c r="BH73" s="1312"/>
      <c r="BI73" s="1312"/>
      <c r="BJ73" s="1312"/>
      <c r="BK73" s="1312"/>
      <c r="BL73" s="1312"/>
      <c r="BM73" s="1312"/>
      <c r="BN73" s="1312"/>
      <c r="BO73" s="1312"/>
      <c r="BP73" s="1309">
        <v>19.399999999999999</v>
      </c>
      <c r="BQ73" s="1309"/>
      <c r="BR73" s="1309"/>
      <c r="BS73" s="1309"/>
      <c r="BT73" s="1309"/>
      <c r="BU73" s="1309"/>
      <c r="BV73" s="1309"/>
      <c r="BW73" s="1309"/>
      <c r="BX73" s="1309">
        <v>6.5</v>
      </c>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618</v>
      </c>
      <c r="BC75" s="1312"/>
      <c r="BD75" s="1312"/>
      <c r="BE75" s="1312"/>
      <c r="BF75" s="1312"/>
      <c r="BG75" s="1312"/>
      <c r="BH75" s="1312"/>
      <c r="BI75" s="1312"/>
      <c r="BJ75" s="1312"/>
      <c r="BK75" s="1312"/>
      <c r="BL75" s="1312"/>
      <c r="BM75" s="1312"/>
      <c r="BN75" s="1312"/>
      <c r="BO75" s="1312"/>
      <c r="BP75" s="1309">
        <v>9.6999999999999993</v>
      </c>
      <c r="BQ75" s="1309"/>
      <c r="BR75" s="1309"/>
      <c r="BS75" s="1309"/>
      <c r="BT75" s="1309"/>
      <c r="BU75" s="1309"/>
      <c r="BV75" s="1309"/>
      <c r="BW75" s="1309"/>
      <c r="BX75" s="1309">
        <v>8.1</v>
      </c>
      <c r="BY75" s="1309"/>
      <c r="BZ75" s="1309"/>
      <c r="CA75" s="1309"/>
      <c r="CB75" s="1309"/>
      <c r="CC75" s="1309"/>
      <c r="CD75" s="1309"/>
      <c r="CE75" s="1309"/>
      <c r="CF75" s="1309">
        <v>6.7</v>
      </c>
      <c r="CG75" s="1309"/>
      <c r="CH75" s="1309"/>
      <c r="CI75" s="1309"/>
      <c r="CJ75" s="1309"/>
      <c r="CK75" s="1309"/>
      <c r="CL75" s="1309"/>
      <c r="CM75" s="1309"/>
      <c r="CN75" s="1309">
        <v>4.9000000000000004</v>
      </c>
      <c r="CO75" s="1309"/>
      <c r="CP75" s="1309"/>
      <c r="CQ75" s="1309"/>
      <c r="CR75" s="1309"/>
      <c r="CS75" s="1309"/>
      <c r="CT75" s="1309"/>
      <c r="CU75" s="1309"/>
      <c r="CV75" s="1309">
        <v>3.8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615</v>
      </c>
      <c r="AO77" s="1314"/>
      <c r="AP77" s="1314"/>
      <c r="AQ77" s="1314"/>
      <c r="AR77" s="1314"/>
      <c r="AS77" s="1314"/>
      <c r="AT77" s="1314"/>
      <c r="AU77" s="1314"/>
      <c r="AV77" s="1314"/>
      <c r="AW77" s="1314"/>
      <c r="AX77" s="1314"/>
      <c r="AY77" s="1314"/>
      <c r="AZ77" s="1314"/>
      <c r="BA77" s="1314"/>
      <c r="BB77" s="1312" t="s">
        <v>613</v>
      </c>
      <c r="BC77" s="1312"/>
      <c r="BD77" s="1312"/>
      <c r="BE77" s="1312"/>
      <c r="BF77" s="1312"/>
      <c r="BG77" s="1312"/>
      <c r="BH77" s="1312"/>
      <c r="BI77" s="1312"/>
      <c r="BJ77" s="1312"/>
      <c r="BK77" s="1312"/>
      <c r="BL77" s="1312"/>
      <c r="BM77" s="1312"/>
      <c r="BN77" s="1312"/>
      <c r="BO77" s="1312"/>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618</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46/+INGWtpqWO7r/qxOH//iaw7Y5zcGBfSyoX310Oab3PBxbJWiW5vw5d99ZcnH8MKq6uUWJ938QB+RZrtt2w==" saltValue="nxLWW73vEYCWqoDdEK015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809DC-62D6-4362-B75A-6EBB68A5D74B}">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1:34"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x14ac:dyDescent="0.15">
      <c r="S2" s="285"/>
      <c r="AH2" s="285"/>
    </row>
    <row r="3" spans="1: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x14ac:dyDescent="0.15"/>
    <row r="5" spans="1:34" x14ac:dyDescent="0.15"/>
    <row r="6" spans="1:34" x14ac:dyDescent="0.15"/>
    <row r="7" spans="1:34" x14ac:dyDescent="0.15"/>
    <row r="8" spans="1:34" x14ac:dyDescent="0.15"/>
    <row r="9" spans="1:34" x14ac:dyDescent="0.15">
      <c r="AH9" s="28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506</v>
      </c>
    </row>
  </sheetData>
  <sheetProtection algorithmName="SHA-512" hashValue="paTuFJCKPDvYhaEYp1ovLNGbyggiwc3au1gXmMAhmN4ZaDMKYn7pFYNuaI/Ic6ZlMM7mSB6HUOfyjWAoioAWOg==" saltValue="c4mkPxe6drI/VCtG/z+k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43F66-A640-4ABE-955F-7DF1593BCC89}">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506</v>
      </c>
    </row>
  </sheetData>
  <sheetProtection algorithmName="SHA-512" hashValue="GGLmK18KZ5pzJHZdPQKOEgA8xrpzIz8ToIrYjPXB/uDbP15DH7tvZJV4i+Yw3J++SNXdha2riJBszFgGOvNVyw==" saltValue="1tdxH1y+Gcxgg4EnNhYP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557</v>
      </c>
      <c r="G2" s="151"/>
      <c r="H2" s="152"/>
    </row>
    <row r="3" spans="1:8" x14ac:dyDescent="0.15">
      <c r="A3" s="148" t="s">
        <v>550</v>
      </c>
      <c r="B3" s="153"/>
      <c r="C3" s="154"/>
      <c r="D3" s="155">
        <v>11180</v>
      </c>
      <c r="E3" s="156"/>
      <c r="F3" s="157">
        <v>54227</v>
      </c>
      <c r="G3" s="158"/>
      <c r="H3" s="159"/>
    </row>
    <row r="4" spans="1:8" x14ac:dyDescent="0.15">
      <c r="A4" s="160"/>
      <c r="B4" s="161"/>
      <c r="C4" s="162"/>
      <c r="D4" s="163">
        <v>8327</v>
      </c>
      <c r="E4" s="164"/>
      <c r="F4" s="165">
        <v>29694</v>
      </c>
      <c r="G4" s="166"/>
      <c r="H4" s="167"/>
    </row>
    <row r="5" spans="1:8" x14ac:dyDescent="0.15">
      <c r="A5" s="148" t="s">
        <v>552</v>
      </c>
      <c r="B5" s="153"/>
      <c r="C5" s="154"/>
      <c r="D5" s="155">
        <v>13189</v>
      </c>
      <c r="E5" s="156"/>
      <c r="F5" s="157">
        <v>57295</v>
      </c>
      <c r="G5" s="158"/>
      <c r="H5" s="159"/>
    </row>
    <row r="6" spans="1:8" x14ac:dyDescent="0.15">
      <c r="A6" s="160"/>
      <c r="B6" s="161"/>
      <c r="C6" s="162"/>
      <c r="D6" s="163">
        <v>6497</v>
      </c>
      <c r="E6" s="164"/>
      <c r="F6" s="165">
        <v>32771</v>
      </c>
      <c r="G6" s="166"/>
      <c r="H6" s="167"/>
    </row>
    <row r="7" spans="1:8" x14ac:dyDescent="0.15">
      <c r="A7" s="148" t="s">
        <v>553</v>
      </c>
      <c r="B7" s="153"/>
      <c r="C7" s="154"/>
      <c r="D7" s="155">
        <v>11295</v>
      </c>
      <c r="E7" s="156"/>
      <c r="F7" s="157">
        <v>54110</v>
      </c>
      <c r="G7" s="158"/>
      <c r="H7" s="159"/>
    </row>
    <row r="8" spans="1:8" x14ac:dyDescent="0.15">
      <c r="A8" s="160"/>
      <c r="B8" s="161"/>
      <c r="C8" s="162"/>
      <c r="D8" s="163">
        <v>6797</v>
      </c>
      <c r="E8" s="164"/>
      <c r="F8" s="165">
        <v>30620</v>
      </c>
      <c r="G8" s="166"/>
      <c r="H8" s="167"/>
    </row>
    <row r="9" spans="1:8" x14ac:dyDescent="0.15">
      <c r="A9" s="148" t="s">
        <v>554</v>
      </c>
      <c r="B9" s="153"/>
      <c r="C9" s="154"/>
      <c r="D9" s="155">
        <v>25607</v>
      </c>
      <c r="E9" s="156"/>
      <c r="F9" s="157">
        <v>54684</v>
      </c>
      <c r="G9" s="158"/>
      <c r="H9" s="159"/>
    </row>
    <row r="10" spans="1:8" x14ac:dyDescent="0.15">
      <c r="A10" s="160"/>
      <c r="B10" s="161"/>
      <c r="C10" s="162"/>
      <c r="D10" s="163">
        <v>17752</v>
      </c>
      <c r="E10" s="164"/>
      <c r="F10" s="165">
        <v>32829</v>
      </c>
      <c r="G10" s="166"/>
      <c r="H10" s="167"/>
    </row>
    <row r="11" spans="1:8" x14ac:dyDescent="0.15">
      <c r="A11" s="148" t="s">
        <v>555</v>
      </c>
      <c r="B11" s="153"/>
      <c r="C11" s="154"/>
      <c r="D11" s="155">
        <v>29797</v>
      </c>
      <c r="E11" s="156"/>
      <c r="F11" s="157">
        <v>62383</v>
      </c>
      <c r="G11" s="158"/>
      <c r="H11" s="159"/>
    </row>
    <row r="12" spans="1:8" x14ac:dyDescent="0.15">
      <c r="A12" s="160"/>
      <c r="B12" s="161"/>
      <c r="C12" s="168"/>
      <c r="D12" s="163">
        <v>23488</v>
      </c>
      <c r="E12" s="164"/>
      <c r="F12" s="165">
        <v>35325</v>
      </c>
      <c r="G12" s="166"/>
      <c r="H12" s="167"/>
    </row>
    <row r="13" spans="1:8" x14ac:dyDescent="0.15">
      <c r="A13" s="148"/>
      <c r="B13" s="153"/>
      <c r="C13" s="169"/>
      <c r="D13" s="170">
        <v>18214</v>
      </c>
      <c r="E13" s="171"/>
      <c r="F13" s="172">
        <v>56540</v>
      </c>
      <c r="G13" s="173"/>
      <c r="H13" s="159"/>
    </row>
    <row r="14" spans="1:8" x14ac:dyDescent="0.15">
      <c r="A14" s="160"/>
      <c r="B14" s="161"/>
      <c r="C14" s="162"/>
      <c r="D14" s="163">
        <v>12572</v>
      </c>
      <c r="E14" s="164"/>
      <c r="F14" s="165">
        <v>32248</v>
      </c>
      <c r="G14" s="166"/>
      <c r="H14" s="167"/>
    </row>
    <row r="17" spans="1:11" x14ac:dyDescent="0.15">
      <c r="A17" s="144" t="s">
        <v>53</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54</v>
      </c>
      <c r="B19" s="174">
        <f>ROUND(VALUE(SUBSTITUTE(実質収支比率等に係る経年分析!F$48,"▲","-")),2)</f>
        <v>2.71</v>
      </c>
      <c r="C19" s="174">
        <f>ROUND(VALUE(SUBSTITUTE(実質収支比率等に係る経年分析!G$48,"▲","-")),2)</f>
        <v>1.21</v>
      </c>
      <c r="D19" s="174">
        <f>ROUND(VALUE(SUBSTITUTE(実質収支比率等に係る経年分析!H$48,"▲","-")),2)</f>
        <v>2.65</v>
      </c>
      <c r="E19" s="174">
        <f>ROUND(VALUE(SUBSTITUTE(実質収支比率等に係る経年分析!I$48,"▲","-")),2)</f>
        <v>3.96</v>
      </c>
      <c r="F19" s="174">
        <f>ROUND(VALUE(SUBSTITUTE(実質収支比率等に係る経年分析!J$48,"▲","-")),2)</f>
        <v>1.28</v>
      </c>
    </row>
    <row r="20" spans="1:11" x14ac:dyDescent="0.15">
      <c r="A20" s="174" t="s">
        <v>55</v>
      </c>
      <c r="B20" s="174">
        <f>ROUND(VALUE(SUBSTITUTE(実質収支比率等に係る経年分析!F$47,"▲","-")),2)</f>
        <v>9.83</v>
      </c>
      <c r="C20" s="174">
        <f>ROUND(VALUE(SUBSTITUTE(実質収支比率等に係る経年分析!G$47,"▲","-")),2)</f>
        <v>11.37</v>
      </c>
      <c r="D20" s="174">
        <f>ROUND(VALUE(SUBSTITUTE(実質収支比率等に係る経年分析!H$47,"▲","-")),2)</f>
        <v>12.03</v>
      </c>
      <c r="E20" s="174">
        <f>ROUND(VALUE(SUBSTITUTE(実質収支比率等に係る経年分析!I$47,"▲","-")),2)</f>
        <v>13.76</v>
      </c>
      <c r="F20" s="174">
        <f>ROUND(VALUE(SUBSTITUTE(実質収支比率等に係る経年分析!J$47,"▲","-")),2)</f>
        <v>15.11</v>
      </c>
    </row>
    <row r="21" spans="1:11" x14ac:dyDescent="0.15">
      <c r="A21" s="174" t="s">
        <v>56</v>
      </c>
      <c r="B21" s="174">
        <f>IF(ISNUMBER(VALUE(SUBSTITUTE(実質収支比率等に係る経年分析!F$49,"▲","-"))),ROUND(VALUE(SUBSTITUTE(実質収支比率等に係る経年分析!F$49,"▲","-")),2),NA())</f>
        <v>7.47</v>
      </c>
      <c r="C21" s="174">
        <f>IF(ISNUMBER(VALUE(SUBSTITUTE(実質収支比率等に係る経年分析!G$49,"▲","-"))),ROUND(VALUE(SUBSTITUTE(実質収支比率等に係る経年分析!G$49,"▲","-")),2),NA())</f>
        <v>-1.49</v>
      </c>
      <c r="D21" s="174">
        <f>IF(ISNUMBER(VALUE(SUBSTITUTE(実質収支比率等に係る経年分析!H$49,"▲","-"))),ROUND(VALUE(SUBSTITUTE(実質収支比率等に係る経年分析!H$49,"▲","-")),2),NA())</f>
        <v>1.5</v>
      </c>
      <c r="E21" s="174">
        <f>IF(ISNUMBER(VALUE(SUBSTITUTE(実質収支比率等に係る経年分析!I$49,"▲","-"))),ROUND(VALUE(SUBSTITUTE(実質収支比率等に係る経年分析!I$49,"▲","-")),2),NA())</f>
        <v>1.38</v>
      </c>
      <c r="F21" s="174">
        <f>IF(ISNUMBER(VALUE(SUBSTITUTE(実質収支比率等に係る経年分析!J$49,"▲","-"))),ROUND(VALUE(SUBSTITUTE(実質収支比率等に係る経年分析!J$49,"▲","-")),2),NA())</f>
        <v>-1.6</v>
      </c>
    </row>
    <row r="24" spans="1:11" x14ac:dyDescent="0.15">
      <c r="A24" s="144" t="s">
        <v>57</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国民健康保険事業特別会計（施設勘定堅上診療所）</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0.21</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0.45</v>
      </c>
    </row>
    <row r="32" spans="1:11" x14ac:dyDescent="0.15">
      <c r="A32" s="175" t="str">
        <f>IF(連結実質赤字比率に係る赤字・黒字の構成分析!C$38="",NA(),連結実質赤字比率に係る赤字・黒字の構成分析!C$38)</f>
        <v>国民健康保険事業特別会計（事業勘定）</v>
      </c>
      <c r="B32" s="175">
        <f>IF(ROUND(VALUE(SUBSTITUTE(連結実質赤字比率に係る赤字・黒字の構成分析!F$38,"▲", "-")), 2) &lt; 0, ABS(ROUND(VALUE(SUBSTITUTE(連結実質赤字比率に係る赤字・黒字の構成分析!F$38,"▲", "-")), 2)), NA())</f>
        <v>5.95</v>
      </c>
      <c r="C32" s="175" t="e">
        <f>IF(ROUND(VALUE(SUBSTITUTE(連結実質赤字比率に係る赤字・黒字の構成分析!F$38,"▲", "-")), 2) &gt;= 0, ABS(ROUND(VALUE(SUBSTITUTE(連結実質赤字比率に係る赤字・黒字の構成分析!F$38,"▲", "-")), 2)), NA())</f>
        <v>#N/A</v>
      </c>
      <c r="D32" s="175">
        <f>IF(ROUND(VALUE(SUBSTITUTE(連結実質赤字比率に係る赤字・黒字の構成分析!G$38,"▲", "-")), 2) &lt; 0, ABS(ROUND(VALUE(SUBSTITUTE(連結実質赤字比率に係る赤字・黒字の構成分析!G$38,"▲", "-")), 2)), NA())</f>
        <v>4.3899999999999997</v>
      </c>
      <c r="E32" s="175" t="e">
        <f>IF(ROUND(VALUE(SUBSTITUTE(連結実質赤字比率に係る赤字・黒字の構成分析!G$38,"▲", "-")), 2) &gt;= 0, ABS(ROUND(VALUE(SUBSTITUTE(連結実質赤字比率に係る赤字・黒字の構成分析!G$38,"▲", "-")), 2)), NA())</f>
        <v>#N/A</v>
      </c>
      <c r="F32" s="175">
        <f>IF(ROUND(VALUE(SUBSTITUTE(連結実質赤字比率に係る赤字・黒字の構成分析!H$38,"▲", "-")), 2) &lt; 0, ABS(ROUND(VALUE(SUBSTITUTE(連結実質赤字比率に係る赤字・黒字の構成分析!H$38,"▲", "-")), 2)), NA())</f>
        <v>1.53</v>
      </c>
      <c r="G32" s="175" t="e">
        <f>IF(ROUND(VALUE(SUBSTITUTE(連結実質赤字比率に係る赤字・黒字の構成分析!H$38,"▲", "-")), 2) &gt;= 0, ABS(ROUND(VALUE(SUBSTITUTE(連結実質赤字比率に係る赤字・黒字の構成分析!H$38,"▲", "-")), 2)), NA())</f>
        <v>#N/A</v>
      </c>
      <c r="H32" s="175">
        <f>IF(ROUND(VALUE(SUBSTITUTE(連結実質赤字比率に係る赤字・黒字の構成分析!I$38,"▲", "-")), 2) &lt; 0, ABS(ROUND(VALUE(SUBSTITUTE(連結実質赤字比率に係る赤字・黒字の構成分析!I$38,"▲", "-")), 2)), NA())</f>
        <v>0.18</v>
      </c>
      <c r="I32" s="175" t="e">
        <f>IF(ROUND(VALUE(SUBSTITUTE(連結実質赤字比率に係る赤字・黒字の構成分析!I$38,"▲", "-")), 2) &gt;= 0, ABS(ROUND(VALUE(SUBSTITUTE(連結実質赤字比率に係る赤字・黒字の構成分析!I$38,"▲", "-")), 2)), NA())</f>
        <v>#N/A</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0.99</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1.1499999999999999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1.1000000000000001</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15.95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17.11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16.89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17.12</v>
      </c>
    </row>
    <row r="36" spans="1:16" x14ac:dyDescent="0.15">
      <c r="A36" s="175" t="str">
        <f>IF(連結実質赤字比率に係る赤字・黒字の構成分析!C$34="",NA(),連結実質赤字比率に係る赤字・黒字の構成分析!C$34)</f>
        <v>市立柏原病院事業会計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v>
      </c>
      <c r="D36" s="175">
        <f>IF(ROUND(VALUE(SUBSTITUTE(連結実質赤字比率に係る赤字・黒字の構成分析!G$34,"▲", "-")), 2) &lt; 0, ABS(ROUND(VALUE(SUBSTITUTE(連結実質赤字比率に係る赤字・黒字の構成分析!G$34,"▲", "-")), 2)), NA())</f>
        <v>1.33</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4.7</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4.63</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4.29</v>
      </c>
      <c r="K36" s="175" t="e">
        <f>IF(ROUND(VALUE(SUBSTITUTE(連結実質赤字比率に係る赤字・黒字の構成分析!J$34,"▲", "-")), 2) &gt;= 0, ABS(ROUND(VALUE(SUBSTITUTE(連結実質赤字比率に係る赤字・黒字の構成分析!J$34,"▲", "-")), 2)), NA())</f>
        <v>#N/A</v>
      </c>
    </row>
    <row r="39" spans="1:16" x14ac:dyDescent="0.15">
      <c r="A39" s="144" t="s">
        <v>60</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2388</v>
      </c>
      <c r="E42" s="176"/>
      <c r="F42" s="176"/>
      <c r="G42" s="176">
        <f>'実質公債費比率（分子）の構造'!L$52</f>
        <v>2417</v>
      </c>
      <c r="H42" s="176"/>
      <c r="I42" s="176"/>
      <c r="J42" s="176">
        <f>'実質公債費比率（分子）の構造'!M$52</f>
        <v>2485</v>
      </c>
      <c r="K42" s="176"/>
      <c r="L42" s="176"/>
      <c r="M42" s="176">
        <f>'実質公債費比率（分子）の構造'!N$52</f>
        <v>2482</v>
      </c>
      <c r="N42" s="176"/>
      <c r="O42" s="176"/>
      <c r="P42" s="176">
        <f>'実質公債費比率（分子）の構造'!O$52</f>
        <v>2504</v>
      </c>
    </row>
    <row r="43" spans="1:16" x14ac:dyDescent="0.15">
      <c r="A43" s="176" t="s">
        <v>64</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293</v>
      </c>
      <c r="C45" s="176"/>
      <c r="D45" s="176"/>
      <c r="E45" s="176">
        <f>'実質公債費比率（分子）の構造'!L$49</f>
        <v>281</v>
      </c>
      <c r="F45" s="176"/>
      <c r="G45" s="176"/>
      <c r="H45" s="176">
        <f>'実質公債費比率（分子）の構造'!M$49</f>
        <v>273</v>
      </c>
      <c r="I45" s="176"/>
      <c r="J45" s="176"/>
      <c r="K45" s="176">
        <f>'実質公債費比率（分子）の構造'!N$49</f>
        <v>178</v>
      </c>
      <c r="L45" s="176"/>
      <c r="M45" s="176"/>
      <c r="N45" s="176">
        <f>'実質公債費比率（分子）の構造'!O$49</f>
        <v>115</v>
      </c>
      <c r="O45" s="176"/>
      <c r="P45" s="176"/>
    </row>
    <row r="46" spans="1:16" x14ac:dyDescent="0.15">
      <c r="A46" s="176" t="s">
        <v>67</v>
      </c>
      <c r="B46" s="176">
        <f>'実質公債費比率（分子）の構造'!K$48</f>
        <v>1249</v>
      </c>
      <c r="C46" s="176"/>
      <c r="D46" s="176"/>
      <c r="E46" s="176">
        <f>'実質公債費比率（分子）の構造'!L$48</f>
        <v>844</v>
      </c>
      <c r="F46" s="176"/>
      <c r="G46" s="176"/>
      <c r="H46" s="176">
        <f>'実質公債費比率（分子）の構造'!M$48</f>
        <v>859</v>
      </c>
      <c r="I46" s="176"/>
      <c r="J46" s="176"/>
      <c r="K46" s="176">
        <f>'実質公債費比率（分子）の構造'!N$48</f>
        <v>845</v>
      </c>
      <c r="L46" s="176"/>
      <c r="M46" s="176"/>
      <c r="N46" s="176">
        <f>'実質公債費比率（分子）の構造'!O$48</f>
        <v>922</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2018</v>
      </c>
      <c r="C49" s="176"/>
      <c r="D49" s="176"/>
      <c r="E49" s="176">
        <f>'実質公債費比率（分子）の構造'!L$45</f>
        <v>2071</v>
      </c>
      <c r="F49" s="176"/>
      <c r="G49" s="176"/>
      <c r="H49" s="176">
        <f>'実質公債費比率（分子）の構造'!M$45</f>
        <v>2016</v>
      </c>
      <c r="I49" s="176"/>
      <c r="J49" s="176"/>
      <c r="K49" s="176">
        <f>'実質公債費比率（分子）の構造'!N$45</f>
        <v>1921</v>
      </c>
      <c r="L49" s="176"/>
      <c r="M49" s="176"/>
      <c r="N49" s="176">
        <f>'実質公債費比率（分子）の構造'!O$45</f>
        <v>1838</v>
      </c>
      <c r="O49" s="176"/>
      <c r="P49" s="176"/>
    </row>
    <row r="50" spans="1:16" x14ac:dyDescent="0.15">
      <c r="A50" s="176" t="s">
        <v>71</v>
      </c>
      <c r="B50" s="176" t="e">
        <f>NA()</f>
        <v>#N/A</v>
      </c>
      <c r="C50" s="176">
        <f>IF(ISNUMBER('実質公債費比率（分子）の構造'!K$53),'実質公債費比率（分子）の構造'!K$53,NA())</f>
        <v>1172</v>
      </c>
      <c r="D50" s="176" t="e">
        <f>NA()</f>
        <v>#N/A</v>
      </c>
      <c r="E50" s="176" t="e">
        <f>NA()</f>
        <v>#N/A</v>
      </c>
      <c r="F50" s="176">
        <f>IF(ISNUMBER('実質公債費比率（分子）の構造'!L$53),'実質公債費比率（分子）の構造'!L$53,NA())</f>
        <v>779</v>
      </c>
      <c r="G50" s="176" t="e">
        <f>NA()</f>
        <v>#N/A</v>
      </c>
      <c r="H50" s="176" t="e">
        <f>NA()</f>
        <v>#N/A</v>
      </c>
      <c r="I50" s="176">
        <f>IF(ISNUMBER('実質公債費比率（分子）の構造'!M$53),'実質公債費比率（分子）の構造'!M$53,NA())</f>
        <v>663</v>
      </c>
      <c r="J50" s="176" t="e">
        <f>NA()</f>
        <v>#N/A</v>
      </c>
      <c r="K50" s="176" t="e">
        <f>NA()</f>
        <v>#N/A</v>
      </c>
      <c r="L50" s="176">
        <f>IF(ISNUMBER('実質公債費比率（分子）の構造'!N$53),'実質公債費比率（分子）の構造'!N$53,NA())</f>
        <v>462</v>
      </c>
      <c r="M50" s="176" t="e">
        <f>NA()</f>
        <v>#N/A</v>
      </c>
      <c r="N50" s="176" t="e">
        <f>NA()</f>
        <v>#N/A</v>
      </c>
      <c r="O50" s="176">
        <f>IF(ISNUMBER('実質公債費比率（分子）の構造'!O$53),'実質公債費比率（分子）の構造'!O$53,NA())</f>
        <v>371</v>
      </c>
      <c r="P50" s="176" t="e">
        <f>NA()</f>
        <v>#N/A</v>
      </c>
    </row>
    <row r="53" spans="1:16" x14ac:dyDescent="0.15">
      <c r="A53" s="144" t="s">
        <v>72</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27612</v>
      </c>
      <c r="E56" s="175"/>
      <c r="F56" s="175"/>
      <c r="G56" s="175">
        <f>'将来負担比率（分子）の構造'!J$52</f>
        <v>27241</v>
      </c>
      <c r="H56" s="175"/>
      <c r="I56" s="175"/>
      <c r="J56" s="175">
        <f>'将来負担比率（分子）の構造'!K$52</f>
        <v>26767</v>
      </c>
      <c r="K56" s="175"/>
      <c r="L56" s="175"/>
      <c r="M56" s="175">
        <f>'将来負担比率（分子）の構造'!L$52</f>
        <v>26401</v>
      </c>
      <c r="N56" s="175"/>
      <c r="O56" s="175"/>
      <c r="P56" s="175">
        <f>'将来負担比率（分子）の構造'!M$52</f>
        <v>26307</v>
      </c>
    </row>
    <row r="57" spans="1:16" x14ac:dyDescent="0.15">
      <c r="A57" s="175" t="s">
        <v>42</v>
      </c>
      <c r="B57" s="175"/>
      <c r="C57" s="175"/>
      <c r="D57" s="175">
        <f>'将来負担比率（分子）の構造'!I$51</f>
        <v>6236</v>
      </c>
      <c r="E57" s="175"/>
      <c r="F57" s="175"/>
      <c r="G57" s="175">
        <f>'将来負担比率（分子）の構造'!J$51</f>
        <v>5866</v>
      </c>
      <c r="H57" s="175"/>
      <c r="I57" s="175"/>
      <c r="J57" s="175">
        <f>'将来負担比率（分子）の構造'!K$51</f>
        <v>5493</v>
      </c>
      <c r="K57" s="175"/>
      <c r="L57" s="175"/>
      <c r="M57" s="175">
        <f>'将来負担比率（分子）の構造'!L$51</f>
        <v>5122</v>
      </c>
      <c r="N57" s="175"/>
      <c r="O57" s="175"/>
      <c r="P57" s="175">
        <f>'将来負担比率（分子）の構造'!M$51</f>
        <v>4907</v>
      </c>
    </row>
    <row r="58" spans="1:16" x14ac:dyDescent="0.15">
      <c r="A58" s="175" t="s">
        <v>41</v>
      </c>
      <c r="B58" s="175"/>
      <c r="C58" s="175"/>
      <c r="D58" s="175">
        <f>'将来負担比率（分子）の構造'!I$50</f>
        <v>2843</v>
      </c>
      <c r="E58" s="175"/>
      <c r="F58" s="175"/>
      <c r="G58" s="175">
        <f>'将来負担比率（分子）の構造'!J$50</f>
        <v>3183</v>
      </c>
      <c r="H58" s="175"/>
      <c r="I58" s="175"/>
      <c r="J58" s="175">
        <f>'将来負担比率（分子）の構造'!K$50</f>
        <v>3456</v>
      </c>
      <c r="K58" s="175"/>
      <c r="L58" s="175"/>
      <c r="M58" s="175">
        <f>'将来負担比率（分子）の構造'!L$50</f>
        <v>3909</v>
      </c>
      <c r="N58" s="175"/>
      <c r="O58" s="175"/>
      <c r="P58" s="175">
        <f>'将来負担比率（分子）の構造'!M$50</f>
        <v>4309</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f>'将来負担比率（分子）の構造'!I$46</f>
        <v>102</v>
      </c>
      <c r="C61" s="175"/>
      <c r="D61" s="175"/>
      <c r="E61" s="175">
        <f>'将来負担比率（分子）の構造'!J$46</f>
        <v>102</v>
      </c>
      <c r="F61" s="175"/>
      <c r="G61" s="175"/>
      <c r="H61" s="175">
        <f>'将来負担比率（分子）の構造'!K$46</f>
        <v>101</v>
      </c>
      <c r="I61" s="175"/>
      <c r="J61" s="175"/>
      <c r="K61" s="175">
        <f>'将来負担比率（分子）の構造'!L$46</f>
        <v>22</v>
      </c>
      <c r="L61" s="175"/>
      <c r="M61" s="175"/>
      <c r="N61" s="175" t="str">
        <f>'将来負担比率（分子）の構造'!M$46</f>
        <v>-</v>
      </c>
      <c r="O61" s="175"/>
      <c r="P61" s="175"/>
    </row>
    <row r="62" spans="1:16" x14ac:dyDescent="0.15">
      <c r="A62" s="175" t="s">
        <v>35</v>
      </c>
      <c r="B62" s="175">
        <f>'将来負担比率（分子）の構造'!I$45</f>
        <v>3045</v>
      </c>
      <c r="C62" s="175"/>
      <c r="D62" s="175"/>
      <c r="E62" s="175">
        <f>'将来負担比率（分子）の構造'!J$45</f>
        <v>2846</v>
      </c>
      <c r="F62" s="175"/>
      <c r="G62" s="175"/>
      <c r="H62" s="175">
        <f>'将来負担比率（分子）の構造'!K$45</f>
        <v>2648</v>
      </c>
      <c r="I62" s="175"/>
      <c r="J62" s="175"/>
      <c r="K62" s="175">
        <f>'将来負担比率（分子）の構造'!L$45</f>
        <v>2723</v>
      </c>
      <c r="L62" s="175"/>
      <c r="M62" s="175"/>
      <c r="N62" s="175">
        <f>'将来負担比率（分子）の構造'!M$45</f>
        <v>2622</v>
      </c>
      <c r="O62" s="175"/>
      <c r="P62" s="175"/>
    </row>
    <row r="63" spans="1:16" x14ac:dyDescent="0.15">
      <c r="A63" s="175" t="s">
        <v>34</v>
      </c>
      <c r="B63" s="175">
        <f>'将来負担比率（分子）の構造'!I$44</f>
        <v>1059</v>
      </c>
      <c r="C63" s="175"/>
      <c r="D63" s="175"/>
      <c r="E63" s="175">
        <f>'将来負担比率（分子）の構造'!J$44</f>
        <v>836</v>
      </c>
      <c r="F63" s="175"/>
      <c r="G63" s="175"/>
      <c r="H63" s="175">
        <f>'将来負担比率（分子）の構造'!K$44</f>
        <v>643</v>
      </c>
      <c r="I63" s="175"/>
      <c r="J63" s="175"/>
      <c r="K63" s="175">
        <f>'将来負担比率（分子）の構造'!L$44</f>
        <v>706</v>
      </c>
      <c r="L63" s="175"/>
      <c r="M63" s="175"/>
      <c r="N63" s="175">
        <f>'将来負担比率（分子）の構造'!M$44</f>
        <v>758</v>
      </c>
      <c r="O63" s="175"/>
      <c r="P63" s="175"/>
    </row>
    <row r="64" spans="1:16" x14ac:dyDescent="0.15">
      <c r="A64" s="175" t="s">
        <v>33</v>
      </c>
      <c r="B64" s="175">
        <f>'将来負担比率（分子）の構造'!I$43</f>
        <v>14639</v>
      </c>
      <c r="C64" s="175"/>
      <c r="D64" s="175"/>
      <c r="E64" s="175">
        <f>'将来負担比率（分子）の構造'!J$43</f>
        <v>13267</v>
      </c>
      <c r="F64" s="175"/>
      <c r="G64" s="175"/>
      <c r="H64" s="175">
        <f>'将来負担比率（分子）の構造'!K$43</f>
        <v>12279</v>
      </c>
      <c r="I64" s="175"/>
      <c r="J64" s="175"/>
      <c r="K64" s="175">
        <f>'将来負担比率（分子）の構造'!L$43</f>
        <v>11509</v>
      </c>
      <c r="L64" s="175"/>
      <c r="M64" s="175"/>
      <c r="N64" s="175">
        <f>'将来負担比率（分子）の構造'!M$43</f>
        <v>11090</v>
      </c>
      <c r="O64" s="175"/>
      <c r="P64" s="175"/>
    </row>
    <row r="65" spans="1:16" x14ac:dyDescent="0.15">
      <c r="A65" s="175" t="s">
        <v>32</v>
      </c>
      <c r="B65" s="175">
        <f>'将来負担比率（分子）の構造'!I$42</f>
        <v>322</v>
      </c>
      <c r="C65" s="175"/>
      <c r="D65" s="175"/>
      <c r="E65" s="175">
        <f>'将来負担比率（分子）の構造'!J$42</f>
        <v>639</v>
      </c>
      <c r="F65" s="175"/>
      <c r="G65" s="175"/>
      <c r="H65" s="175">
        <f>'将来負担比率（分子）の構造'!K$42</f>
        <v>626</v>
      </c>
      <c r="I65" s="175"/>
      <c r="J65" s="175"/>
      <c r="K65" s="175">
        <f>'将来負担比率（分子）の構造'!L$42</f>
        <v>302</v>
      </c>
      <c r="L65" s="175"/>
      <c r="M65" s="175"/>
      <c r="N65" s="175">
        <f>'将来負担比率（分子）の構造'!M$42</f>
        <v>378</v>
      </c>
      <c r="O65" s="175"/>
      <c r="P65" s="175"/>
    </row>
    <row r="66" spans="1:16" x14ac:dyDescent="0.15">
      <c r="A66" s="175" t="s">
        <v>31</v>
      </c>
      <c r="B66" s="175">
        <f>'将来負担比率（分子）の構造'!I$41</f>
        <v>20043</v>
      </c>
      <c r="C66" s="175"/>
      <c r="D66" s="175"/>
      <c r="E66" s="175">
        <f>'将来負担比率（分子）の構造'!J$41</f>
        <v>19437</v>
      </c>
      <c r="F66" s="175"/>
      <c r="G66" s="175"/>
      <c r="H66" s="175">
        <f>'将来負担比率（分子）の構造'!K$41</f>
        <v>18899</v>
      </c>
      <c r="I66" s="175"/>
      <c r="J66" s="175"/>
      <c r="K66" s="175">
        <f>'将来負担比率（分子）の構造'!L$41</f>
        <v>19183</v>
      </c>
      <c r="L66" s="175"/>
      <c r="M66" s="175"/>
      <c r="N66" s="175">
        <f>'将来負担比率（分子）の構造'!M$41</f>
        <v>19639</v>
      </c>
      <c r="O66" s="175"/>
      <c r="P66" s="175"/>
    </row>
    <row r="67" spans="1:16" x14ac:dyDescent="0.15">
      <c r="A67" s="175" t="s">
        <v>75</v>
      </c>
      <c r="B67" s="175" t="e">
        <f>NA()</f>
        <v>#N/A</v>
      </c>
      <c r="C67" s="175">
        <f>IF(ISNUMBER('将来負担比率（分子）の構造'!I$53), IF('将来負担比率（分子）の構造'!I$53 &lt; 0, 0, '将来負担比率（分子）の構造'!I$53), NA())</f>
        <v>2519</v>
      </c>
      <c r="D67" s="175" t="e">
        <f>NA()</f>
        <v>#N/A</v>
      </c>
      <c r="E67" s="175" t="e">
        <f>NA()</f>
        <v>#N/A</v>
      </c>
      <c r="F67" s="175">
        <f>IF(ISNUMBER('将来負担比率（分子）の構造'!J$53), IF('将来負担比率（分子）の構造'!J$53 &lt; 0, 0, '将来負担比率（分子）の構造'!J$53), NA())</f>
        <v>838</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77</v>
      </c>
      <c r="B72" s="179">
        <f>基金残高に係る経年分析!F55</f>
        <v>1786</v>
      </c>
      <c r="C72" s="179">
        <f>基金残高に係る経年分析!G55</f>
        <v>2086</v>
      </c>
      <c r="D72" s="179">
        <f>基金残高に係る経年分析!H55</f>
        <v>2253</v>
      </c>
    </row>
    <row r="73" spans="1:16" x14ac:dyDescent="0.15">
      <c r="A73" s="178" t="s">
        <v>78</v>
      </c>
      <c r="B73" s="179">
        <f>基金残高に係る経年分析!F56</f>
        <v>0</v>
      </c>
      <c r="C73" s="179">
        <f>基金残高に係る経年分析!G56</f>
        <v>0</v>
      </c>
      <c r="D73" s="179">
        <f>基金残高に係る経年分析!H56</f>
        <v>0</v>
      </c>
    </row>
    <row r="74" spans="1:16" x14ac:dyDescent="0.15">
      <c r="A74" s="178" t="s">
        <v>79</v>
      </c>
      <c r="B74" s="179">
        <f>基金残高に係る経年分析!F57</f>
        <v>1333</v>
      </c>
      <c r="C74" s="179">
        <f>基金残高に係る経年分析!G57</f>
        <v>1273</v>
      </c>
      <c r="D74" s="179">
        <f>基金残高に係る経年分析!H57</f>
        <v>1337</v>
      </c>
    </row>
  </sheetData>
  <sheetProtection algorithmName="SHA-512" hashValue="X9YUBORjItMFFCIS/YNt3UzsXBPuqtzu+bf9svw517nFfMlzXABn+YG2lY+7IQwl+IF0pAd0m/buHY9MFX63eA==" saltValue="eXOL8sw9QRXJpzT0pDO0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59" t="s">
        <v>215</v>
      </c>
      <c r="DI1" s="660"/>
      <c r="DJ1" s="660"/>
      <c r="DK1" s="660"/>
      <c r="DL1" s="660"/>
      <c r="DM1" s="660"/>
      <c r="DN1" s="661"/>
      <c r="DO1" s="220"/>
      <c r="DP1" s="659" t="s">
        <v>216</v>
      </c>
      <c r="DQ1" s="660"/>
      <c r="DR1" s="660"/>
      <c r="DS1" s="660"/>
      <c r="DT1" s="660"/>
      <c r="DU1" s="660"/>
      <c r="DV1" s="660"/>
      <c r="DW1" s="660"/>
      <c r="DX1" s="660"/>
      <c r="DY1" s="660"/>
      <c r="DZ1" s="660"/>
      <c r="EA1" s="660"/>
      <c r="EB1" s="660"/>
      <c r="EC1" s="661"/>
      <c r="ED1" s="218"/>
      <c r="EE1" s="218"/>
      <c r="EF1" s="218"/>
      <c r="EG1" s="218"/>
      <c r="EH1" s="218"/>
      <c r="EI1" s="218"/>
      <c r="EJ1" s="218"/>
      <c r="EK1" s="218"/>
      <c r="EL1" s="218"/>
      <c r="EM1" s="218"/>
    </row>
    <row r="2" spans="2:143" ht="22.5" customHeight="1" x14ac:dyDescent="0.15">
      <c r="B2" s="221" t="s">
        <v>217</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4" customFormat="1" ht="11.25" customHeight="1" x14ac:dyDescent="0.15">
      <c r="B5" s="669" t="s">
        <v>228</v>
      </c>
      <c r="C5" s="670"/>
      <c r="D5" s="670"/>
      <c r="E5" s="670"/>
      <c r="F5" s="670"/>
      <c r="G5" s="670"/>
      <c r="H5" s="670"/>
      <c r="I5" s="670"/>
      <c r="J5" s="670"/>
      <c r="K5" s="670"/>
      <c r="L5" s="670"/>
      <c r="M5" s="670"/>
      <c r="N5" s="670"/>
      <c r="O5" s="670"/>
      <c r="P5" s="670"/>
      <c r="Q5" s="671"/>
      <c r="R5" s="672">
        <v>8916289</v>
      </c>
      <c r="S5" s="673"/>
      <c r="T5" s="673"/>
      <c r="U5" s="673"/>
      <c r="V5" s="673"/>
      <c r="W5" s="673"/>
      <c r="X5" s="673"/>
      <c r="Y5" s="674"/>
      <c r="Z5" s="675">
        <v>34.4</v>
      </c>
      <c r="AA5" s="675"/>
      <c r="AB5" s="675"/>
      <c r="AC5" s="675"/>
      <c r="AD5" s="676">
        <v>8219680</v>
      </c>
      <c r="AE5" s="676"/>
      <c r="AF5" s="676"/>
      <c r="AG5" s="676"/>
      <c r="AH5" s="676"/>
      <c r="AI5" s="676"/>
      <c r="AJ5" s="676"/>
      <c r="AK5" s="676"/>
      <c r="AL5" s="677">
        <v>56.6</v>
      </c>
      <c r="AM5" s="678"/>
      <c r="AN5" s="678"/>
      <c r="AO5" s="679"/>
      <c r="AP5" s="669" t="s">
        <v>229</v>
      </c>
      <c r="AQ5" s="670"/>
      <c r="AR5" s="670"/>
      <c r="AS5" s="670"/>
      <c r="AT5" s="670"/>
      <c r="AU5" s="670"/>
      <c r="AV5" s="670"/>
      <c r="AW5" s="670"/>
      <c r="AX5" s="670"/>
      <c r="AY5" s="670"/>
      <c r="AZ5" s="670"/>
      <c r="BA5" s="670"/>
      <c r="BB5" s="670"/>
      <c r="BC5" s="670"/>
      <c r="BD5" s="670"/>
      <c r="BE5" s="670"/>
      <c r="BF5" s="671"/>
      <c r="BG5" s="683">
        <v>8219680</v>
      </c>
      <c r="BH5" s="684"/>
      <c r="BI5" s="684"/>
      <c r="BJ5" s="684"/>
      <c r="BK5" s="684"/>
      <c r="BL5" s="684"/>
      <c r="BM5" s="684"/>
      <c r="BN5" s="685"/>
      <c r="BO5" s="686">
        <v>92.2</v>
      </c>
      <c r="BP5" s="686"/>
      <c r="BQ5" s="686"/>
      <c r="BR5" s="686"/>
      <c r="BS5" s="687">
        <v>95172</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126266</v>
      </c>
      <c r="S6" s="684"/>
      <c r="T6" s="684"/>
      <c r="U6" s="684"/>
      <c r="V6" s="684"/>
      <c r="W6" s="684"/>
      <c r="X6" s="684"/>
      <c r="Y6" s="685"/>
      <c r="Z6" s="686">
        <v>0.5</v>
      </c>
      <c r="AA6" s="686"/>
      <c r="AB6" s="686"/>
      <c r="AC6" s="686"/>
      <c r="AD6" s="687">
        <v>126266</v>
      </c>
      <c r="AE6" s="687"/>
      <c r="AF6" s="687"/>
      <c r="AG6" s="687"/>
      <c r="AH6" s="687"/>
      <c r="AI6" s="687"/>
      <c r="AJ6" s="687"/>
      <c r="AK6" s="687"/>
      <c r="AL6" s="688">
        <v>0.9</v>
      </c>
      <c r="AM6" s="689"/>
      <c r="AN6" s="689"/>
      <c r="AO6" s="690"/>
      <c r="AP6" s="680" t="s">
        <v>234</v>
      </c>
      <c r="AQ6" s="681"/>
      <c r="AR6" s="681"/>
      <c r="AS6" s="681"/>
      <c r="AT6" s="681"/>
      <c r="AU6" s="681"/>
      <c r="AV6" s="681"/>
      <c r="AW6" s="681"/>
      <c r="AX6" s="681"/>
      <c r="AY6" s="681"/>
      <c r="AZ6" s="681"/>
      <c r="BA6" s="681"/>
      <c r="BB6" s="681"/>
      <c r="BC6" s="681"/>
      <c r="BD6" s="681"/>
      <c r="BE6" s="681"/>
      <c r="BF6" s="682"/>
      <c r="BG6" s="683">
        <v>8219680</v>
      </c>
      <c r="BH6" s="684"/>
      <c r="BI6" s="684"/>
      <c r="BJ6" s="684"/>
      <c r="BK6" s="684"/>
      <c r="BL6" s="684"/>
      <c r="BM6" s="684"/>
      <c r="BN6" s="685"/>
      <c r="BO6" s="686">
        <v>92.2</v>
      </c>
      <c r="BP6" s="686"/>
      <c r="BQ6" s="686"/>
      <c r="BR6" s="686"/>
      <c r="BS6" s="687">
        <v>95172</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247603</v>
      </c>
      <c r="CS6" s="684"/>
      <c r="CT6" s="684"/>
      <c r="CU6" s="684"/>
      <c r="CV6" s="684"/>
      <c r="CW6" s="684"/>
      <c r="CX6" s="684"/>
      <c r="CY6" s="685"/>
      <c r="CZ6" s="677">
        <v>1</v>
      </c>
      <c r="DA6" s="678"/>
      <c r="DB6" s="678"/>
      <c r="DC6" s="697"/>
      <c r="DD6" s="692" t="s">
        <v>236</v>
      </c>
      <c r="DE6" s="684"/>
      <c r="DF6" s="684"/>
      <c r="DG6" s="684"/>
      <c r="DH6" s="684"/>
      <c r="DI6" s="684"/>
      <c r="DJ6" s="684"/>
      <c r="DK6" s="684"/>
      <c r="DL6" s="684"/>
      <c r="DM6" s="684"/>
      <c r="DN6" s="684"/>
      <c r="DO6" s="684"/>
      <c r="DP6" s="685"/>
      <c r="DQ6" s="692">
        <v>247582</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13028</v>
      </c>
      <c r="S7" s="684"/>
      <c r="T7" s="684"/>
      <c r="U7" s="684"/>
      <c r="V7" s="684"/>
      <c r="W7" s="684"/>
      <c r="X7" s="684"/>
      <c r="Y7" s="685"/>
      <c r="Z7" s="686">
        <v>0.1</v>
      </c>
      <c r="AA7" s="686"/>
      <c r="AB7" s="686"/>
      <c r="AC7" s="686"/>
      <c r="AD7" s="687">
        <v>13028</v>
      </c>
      <c r="AE7" s="687"/>
      <c r="AF7" s="687"/>
      <c r="AG7" s="687"/>
      <c r="AH7" s="687"/>
      <c r="AI7" s="687"/>
      <c r="AJ7" s="687"/>
      <c r="AK7" s="687"/>
      <c r="AL7" s="688">
        <v>0.1</v>
      </c>
      <c r="AM7" s="689"/>
      <c r="AN7" s="689"/>
      <c r="AO7" s="690"/>
      <c r="AP7" s="680" t="s">
        <v>238</v>
      </c>
      <c r="AQ7" s="681"/>
      <c r="AR7" s="681"/>
      <c r="AS7" s="681"/>
      <c r="AT7" s="681"/>
      <c r="AU7" s="681"/>
      <c r="AV7" s="681"/>
      <c r="AW7" s="681"/>
      <c r="AX7" s="681"/>
      <c r="AY7" s="681"/>
      <c r="AZ7" s="681"/>
      <c r="BA7" s="681"/>
      <c r="BB7" s="681"/>
      <c r="BC7" s="681"/>
      <c r="BD7" s="681"/>
      <c r="BE7" s="681"/>
      <c r="BF7" s="682"/>
      <c r="BG7" s="683">
        <v>4168535</v>
      </c>
      <c r="BH7" s="684"/>
      <c r="BI7" s="684"/>
      <c r="BJ7" s="684"/>
      <c r="BK7" s="684"/>
      <c r="BL7" s="684"/>
      <c r="BM7" s="684"/>
      <c r="BN7" s="685"/>
      <c r="BO7" s="686">
        <v>46.8</v>
      </c>
      <c r="BP7" s="686"/>
      <c r="BQ7" s="686"/>
      <c r="BR7" s="686"/>
      <c r="BS7" s="687">
        <v>95172</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3555050</v>
      </c>
      <c r="CS7" s="684"/>
      <c r="CT7" s="684"/>
      <c r="CU7" s="684"/>
      <c r="CV7" s="684"/>
      <c r="CW7" s="684"/>
      <c r="CX7" s="684"/>
      <c r="CY7" s="685"/>
      <c r="CZ7" s="686">
        <v>13.9</v>
      </c>
      <c r="DA7" s="686"/>
      <c r="DB7" s="686"/>
      <c r="DC7" s="686"/>
      <c r="DD7" s="692">
        <v>574165</v>
      </c>
      <c r="DE7" s="684"/>
      <c r="DF7" s="684"/>
      <c r="DG7" s="684"/>
      <c r="DH7" s="684"/>
      <c r="DI7" s="684"/>
      <c r="DJ7" s="684"/>
      <c r="DK7" s="684"/>
      <c r="DL7" s="684"/>
      <c r="DM7" s="684"/>
      <c r="DN7" s="684"/>
      <c r="DO7" s="684"/>
      <c r="DP7" s="685"/>
      <c r="DQ7" s="692">
        <v>2586707</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59985</v>
      </c>
      <c r="S8" s="684"/>
      <c r="T8" s="684"/>
      <c r="U8" s="684"/>
      <c r="V8" s="684"/>
      <c r="W8" s="684"/>
      <c r="X8" s="684"/>
      <c r="Y8" s="685"/>
      <c r="Z8" s="686">
        <v>0.2</v>
      </c>
      <c r="AA8" s="686"/>
      <c r="AB8" s="686"/>
      <c r="AC8" s="686"/>
      <c r="AD8" s="687">
        <v>59985</v>
      </c>
      <c r="AE8" s="687"/>
      <c r="AF8" s="687"/>
      <c r="AG8" s="687"/>
      <c r="AH8" s="687"/>
      <c r="AI8" s="687"/>
      <c r="AJ8" s="687"/>
      <c r="AK8" s="687"/>
      <c r="AL8" s="688">
        <v>0.4</v>
      </c>
      <c r="AM8" s="689"/>
      <c r="AN8" s="689"/>
      <c r="AO8" s="690"/>
      <c r="AP8" s="680" t="s">
        <v>241</v>
      </c>
      <c r="AQ8" s="681"/>
      <c r="AR8" s="681"/>
      <c r="AS8" s="681"/>
      <c r="AT8" s="681"/>
      <c r="AU8" s="681"/>
      <c r="AV8" s="681"/>
      <c r="AW8" s="681"/>
      <c r="AX8" s="681"/>
      <c r="AY8" s="681"/>
      <c r="AZ8" s="681"/>
      <c r="BA8" s="681"/>
      <c r="BB8" s="681"/>
      <c r="BC8" s="681"/>
      <c r="BD8" s="681"/>
      <c r="BE8" s="681"/>
      <c r="BF8" s="682"/>
      <c r="BG8" s="683">
        <v>115923</v>
      </c>
      <c r="BH8" s="684"/>
      <c r="BI8" s="684"/>
      <c r="BJ8" s="684"/>
      <c r="BK8" s="684"/>
      <c r="BL8" s="684"/>
      <c r="BM8" s="684"/>
      <c r="BN8" s="685"/>
      <c r="BO8" s="686">
        <v>1.3</v>
      </c>
      <c r="BP8" s="686"/>
      <c r="BQ8" s="686"/>
      <c r="BR8" s="686"/>
      <c r="BS8" s="692" t="s">
        <v>242</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11014976</v>
      </c>
      <c r="CS8" s="684"/>
      <c r="CT8" s="684"/>
      <c r="CU8" s="684"/>
      <c r="CV8" s="684"/>
      <c r="CW8" s="684"/>
      <c r="CX8" s="684"/>
      <c r="CY8" s="685"/>
      <c r="CZ8" s="686">
        <v>43.2</v>
      </c>
      <c r="DA8" s="686"/>
      <c r="DB8" s="686"/>
      <c r="DC8" s="686"/>
      <c r="DD8" s="692">
        <v>98602</v>
      </c>
      <c r="DE8" s="684"/>
      <c r="DF8" s="684"/>
      <c r="DG8" s="684"/>
      <c r="DH8" s="684"/>
      <c r="DI8" s="684"/>
      <c r="DJ8" s="684"/>
      <c r="DK8" s="684"/>
      <c r="DL8" s="684"/>
      <c r="DM8" s="684"/>
      <c r="DN8" s="684"/>
      <c r="DO8" s="684"/>
      <c r="DP8" s="685"/>
      <c r="DQ8" s="692">
        <v>5286767</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34386</v>
      </c>
      <c r="S9" s="684"/>
      <c r="T9" s="684"/>
      <c r="U9" s="684"/>
      <c r="V9" s="684"/>
      <c r="W9" s="684"/>
      <c r="X9" s="684"/>
      <c r="Y9" s="685"/>
      <c r="Z9" s="686">
        <v>0.1</v>
      </c>
      <c r="AA9" s="686"/>
      <c r="AB9" s="686"/>
      <c r="AC9" s="686"/>
      <c r="AD9" s="687">
        <v>34386</v>
      </c>
      <c r="AE9" s="687"/>
      <c r="AF9" s="687"/>
      <c r="AG9" s="687"/>
      <c r="AH9" s="687"/>
      <c r="AI9" s="687"/>
      <c r="AJ9" s="687"/>
      <c r="AK9" s="687"/>
      <c r="AL9" s="688">
        <v>0.2</v>
      </c>
      <c r="AM9" s="689"/>
      <c r="AN9" s="689"/>
      <c r="AO9" s="690"/>
      <c r="AP9" s="680" t="s">
        <v>245</v>
      </c>
      <c r="AQ9" s="681"/>
      <c r="AR9" s="681"/>
      <c r="AS9" s="681"/>
      <c r="AT9" s="681"/>
      <c r="AU9" s="681"/>
      <c r="AV9" s="681"/>
      <c r="AW9" s="681"/>
      <c r="AX9" s="681"/>
      <c r="AY9" s="681"/>
      <c r="AZ9" s="681"/>
      <c r="BA9" s="681"/>
      <c r="BB9" s="681"/>
      <c r="BC9" s="681"/>
      <c r="BD9" s="681"/>
      <c r="BE9" s="681"/>
      <c r="BF9" s="682"/>
      <c r="BG9" s="683">
        <v>3439331</v>
      </c>
      <c r="BH9" s="684"/>
      <c r="BI9" s="684"/>
      <c r="BJ9" s="684"/>
      <c r="BK9" s="684"/>
      <c r="BL9" s="684"/>
      <c r="BM9" s="684"/>
      <c r="BN9" s="685"/>
      <c r="BO9" s="686">
        <v>38.6</v>
      </c>
      <c r="BP9" s="686"/>
      <c r="BQ9" s="686"/>
      <c r="BR9" s="686"/>
      <c r="BS9" s="692" t="s">
        <v>242</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2307596</v>
      </c>
      <c r="CS9" s="684"/>
      <c r="CT9" s="684"/>
      <c r="CU9" s="684"/>
      <c r="CV9" s="684"/>
      <c r="CW9" s="684"/>
      <c r="CX9" s="684"/>
      <c r="CY9" s="685"/>
      <c r="CZ9" s="686">
        <v>9.1</v>
      </c>
      <c r="DA9" s="686"/>
      <c r="DB9" s="686"/>
      <c r="DC9" s="686"/>
      <c r="DD9" s="692">
        <v>13368</v>
      </c>
      <c r="DE9" s="684"/>
      <c r="DF9" s="684"/>
      <c r="DG9" s="684"/>
      <c r="DH9" s="684"/>
      <c r="DI9" s="684"/>
      <c r="DJ9" s="684"/>
      <c r="DK9" s="684"/>
      <c r="DL9" s="684"/>
      <c r="DM9" s="684"/>
      <c r="DN9" s="684"/>
      <c r="DO9" s="684"/>
      <c r="DP9" s="685"/>
      <c r="DQ9" s="692">
        <v>2260451</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144</v>
      </c>
      <c r="AA10" s="686"/>
      <c r="AB10" s="686"/>
      <c r="AC10" s="686"/>
      <c r="AD10" s="687" t="s">
        <v>242</v>
      </c>
      <c r="AE10" s="687"/>
      <c r="AF10" s="687"/>
      <c r="AG10" s="687"/>
      <c r="AH10" s="687"/>
      <c r="AI10" s="687"/>
      <c r="AJ10" s="687"/>
      <c r="AK10" s="687"/>
      <c r="AL10" s="688" t="s">
        <v>242</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136469</v>
      </c>
      <c r="BH10" s="684"/>
      <c r="BI10" s="684"/>
      <c r="BJ10" s="684"/>
      <c r="BK10" s="684"/>
      <c r="BL10" s="684"/>
      <c r="BM10" s="684"/>
      <c r="BN10" s="685"/>
      <c r="BO10" s="686">
        <v>1.5</v>
      </c>
      <c r="BP10" s="686"/>
      <c r="BQ10" s="686"/>
      <c r="BR10" s="686"/>
      <c r="BS10" s="692" t="s">
        <v>242</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36456</v>
      </c>
      <c r="CS10" s="684"/>
      <c r="CT10" s="684"/>
      <c r="CU10" s="684"/>
      <c r="CV10" s="684"/>
      <c r="CW10" s="684"/>
      <c r="CX10" s="684"/>
      <c r="CY10" s="685"/>
      <c r="CZ10" s="686">
        <v>0.1</v>
      </c>
      <c r="DA10" s="686"/>
      <c r="DB10" s="686"/>
      <c r="DC10" s="686"/>
      <c r="DD10" s="692" t="s">
        <v>127</v>
      </c>
      <c r="DE10" s="684"/>
      <c r="DF10" s="684"/>
      <c r="DG10" s="684"/>
      <c r="DH10" s="684"/>
      <c r="DI10" s="684"/>
      <c r="DJ10" s="684"/>
      <c r="DK10" s="684"/>
      <c r="DL10" s="684"/>
      <c r="DM10" s="684"/>
      <c r="DN10" s="684"/>
      <c r="DO10" s="684"/>
      <c r="DP10" s="685"/>
      <c r="DQ10" s="692">
        <v>36456</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1144960</v>
      </c>
      <c r="S11" s="684"/>
      <c r="T11" s="684"/>
      <c r="U11" s="684"/>
      <c r="V11" s="684"/>
      <c r="W11" s="684"/>
      <c r="X11" s="684"/>
      <c r="Y11" s="685"/>
      <c r="Z11" s="688">
        <v>4.4000000000000004</v>
      </c>
      <c r="AA11" s="689"/>
      <c r="AB11" s="689"/>
      <c r="AC11" s="701"/>
      <c r="AD11" s="692">
        <v>1144960</v>
      </c>
      <c r="AE11" s="684"/>
      <c r="AF11" s="684"/>
      <c r="AG11" s="684"/>
      <c r="AH11" s="684"/>
      <c r="AI11" s="684"/>
      <c r="AJ11" s="684"/>
      <c r="AK11" s="685"/>
      <c r="AL11" s="688">
        <v>7.9</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476812</v>
      </c>
      <c r="BH11" s="684"/>
      <c r="BI11" s="684"/>
      <c r="BJ11" s="684"/>
      <c r="BK11" s="684"/>
      <c r="BL11" s="684"/>
      <c r="BM11" s="684"/>
      <c r="BN11" s="685"/>
      <c r="BO11" s="686">
        <v>5.3</v>
      </c>
      <c r="BP11" s="686"/>
      <c r="BQ11" s="686"/>
      <c r="BR11" s="686"/>
      <c r="BS11" s="692">
        <v>95172</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97015</v>
      </c>
      <c r="CS11" s="684"/>
      <c r="CT11" s="684"/>
      <c r="CU11" s="684"/>
      <c r="CV11" s="684"/>
      <c r="CW11" s="684"/>
      <c r="CX11" s="684"/>
      <c r="CY11" s="685"/>
      <c r="CZ11" s="686">
        <v>0.4</v>
      </c>
      <c r="DA11" s="686"/>
      <c r="DB11" s="686"/>
      <c r="DC11" s="686"/>
      <c r="DD11" s="692">
        <v>1203</v>
      </c>
      <c r="DE11" s="684"/>
      <c r="DF11" s="684"/>
      <c r="DG11" s="684"/>
      <c r="DH11" s="684"/>
      <c r="DI11" s="684"/>
      <c r="DJ11" s="684"/>
      <c r="DK11" s="684"/>
      <c r="DL11" s="684"/>
      <c r="DM11" s="684"/>
      <c r="DN11" s="684"/>
      <c r="DO11" s="684"/>
      <c r="DP11" s="685"/>
      <c r="DQ11" s="692">
        <v>88074</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127</v>
      </c>
      <c r="AA12" s="686"/>
      <c r="AB12" s="686"/>
      <c r="AC12" s="686"/>
      <c r="AD12" s="687" t="s">
        <v>254</v>
      </c>
      <c r="AE12" s="687"/>
      <c r="AF12" s="687"/>
      <c r="AG12" s="687"/>
      <c r="AH12" s="687"/>
      <c r="AI12" s="687"/>
      <c r="AJ12" s="687"/>
      <c r="AK12" s="687"/>
      <c r="AL12" s="688" t="s">
        <v>254</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3621218</v>
      </c>
      <c r="BH12" s="684"/>
      <c r="BI12" s="684"/>
      <c r="BJ12" s="684"/>
      <c r="BK12" s="684"/>
      <c r="BL12" s="684"/>
      <c r="BM12" s="684"/>
      <c r="BN12" s="685"/>
      <c r="BO12" s="686">
        <v>40.6</v>
      </c>
      <c r="BP12" s="686"/>
      <c r="BQ12" s="686"/>
      <c r="BR12" s="686"/>
      <c r="BS12" s="692" t="s">
        <v>242</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104793</v>
      </c>
      <c r="CS12" s="684"/>
      <c r="CT12" s="684"/>
      <c r="CU12" s="684"/>
      <c r="CV12" s="684"/>
      <c r="CW12" s="684"/>
      <c r="CX12" s="684"/>
      <c r="CY12" s="685"/>
      <c r="CZ12" s="686">
        <v>0.4</v>
      </c>
      <c r="DA12" s="686"/>
      <c r="DB12" s="686"/>
      <c r="DC12" s="686"/>
      <c r="DD12" s="692" t="s">
        <v>127</v>
      </c>
      <c r="DE12" s="684"/>
      <c r="DF12" s="684"/>
      <c r="DG12" s="684"/>
      <c r="DH12" s="684"/>
      <c r="DI12" s="684"/>
      <c r="DJ12" s="684"/>
      <c r="DK12" s="684"/>
      <c r="DL12" s="684"/>
      <c r="DM12" s="684"/>
      <c r="DN12" s="684"/>
      <c r="DO12" s="684"/>
      <c r="DP12" s="685"/>
      <c r="DQ12" s="692">
        <v>57157</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242</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144</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3596289</v>
      </c>
      <c r="BH13" s="684"/>
      <c r="BI13" s="684"/>
      <c r="BJ13" s="684"/>
      <c r="BK13" s="684"/>
      <c r="BL13" s="684"/>
      <c r="BM13" s="684"/>
      <c r="BN13" s="685"/>
      <c r="BO13" s="686">
        <v>40.299999999999997</v>
      </c>
      <c r="BP13" s="686"/>
      <c r="BQ13" s="686"/>
      <c r="BR13" s="686"/>
      <c r="BS13" s="692" t="s">
        <v>127</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2691292</v>
      </c>
      <c r="CS13" s="684"/>
      <c r="CT13" s="684"/>
      <c r="CU13" s="684"/>
      <c r="CV13" s="684"/>
      <c r="CW13" s="684"/>
      <c r="CX13" s="684"/>
      <c r="CY13" s="685"/>
      <c r="CZ13" s="686">
        <v>10.6</v>
      </c>
      <c r="DA13" s="686"/>
      <c r="DB13" s="686"/>
      <c r="DC13" s="686"/>
      <c r="DD13" s="692">
        <v>632528</v>
      </c>
      <c r="DE13" s="684"/>
      <c r="DF13" s="684"/>
      <c r="DG13" s="684"/>
      <c r="DH13" s="684"/>
      <c r="DI13" s="684"/>
      <c r="DJ13" s="684"/>
      <c r="DK13" s="684"/>
      <c r="DL13" s="684"/>
      <c r="DM13" s="684"/>
      <c r="DN13" s="684"/>
      <c r="DO13" s="684"/>
      <c r="DP13" s="685"/>
      <c r="DQ13" s="692">
        <v>1786214</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35909</v>
      </c>
      <c r="S14" s="684"/>
      <c r="T14" s="684"/>
      <c r="U14" s="684"/>
      <c r="V14" s="684"/>
      <c r="W14" s="684"/>
      <c r="X14" s="684"/>
      <c r="Y14" s="685"/>
      <c r="Z14" s="686">
        <v>0.1</v>
      </c>
      <c r="AA14" s="686"/>
      <c r="AB14" s="686"/>
      <c r="AC14" s="686"/>
      <c r="AD14" s="687">
        <v>35909</v>
      </c>
      <c r="AE14" s="687"/>
      <c r="AF14" s="687"/>
      <c r="AG14" s="687"/>
      <c r="AH14" s="687"/>
      <c r="AI14" s="687"/>
      <c r="AJ14" s="687"/>
      <c r="AK14" s="687"/>
      <c r="AL14" s="688">
        <v>0.2</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111029</v>
      </c>
      <c r="BH14" s="684"/>
      <c r="BI14" s="684"/>
      <c r="BJ14" s="684"/>
      <c r="BK14" s="684"/>
      <c r="BL14" s="684"/>
      <c r="BM14" s="684"/>
      <c r="BN14" s="685"/>
      <c r="BO14" s="686">
        <v>1.2</v>
      </c>
      <c r="BP14" s="686"/>
      <c r="BQ14" s="686"/>
      <c r="BR14" s="686"/>
      <c r="BS14" s="692" t="s">
        <v>236</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950994</v>
      </c>
      <c r="CS14" s="684"/>
      <c r="CT14" s="684"/>
      <c r="CU14" s="684"/>
      <c r="CV14" s="684"/>
      <c r="CW14" s="684"/>
      <c r="CX14" s="684"/>
      <c r="CY14" s="685"/>
      <c r="CZ14" s="686">
        <v>3.7</v>
      </c>
      <c r="DA14" s="686"/>
      <c r="DB14" s="686"/>
      <c r="DC14" s="686"/>
      <c r="DD14" s="692" t="s">
        <v>127</v>
      </c>
      <c r="DE14" s="684"/>
      <c r="DF14" s="684"/>
      <c r="DG14" s="684"/>
      <c r="DH14" s="684"/>
      <c r="DI14" s="684"/>
      <c r="DJ14" s="684"/>
      <c r="DK14" s="684"/>
      <c r="DL14" s="684"/>
      <c r="DM14" s="684"/>
      <c r="DN14" s="684"/>
      <c r="DO14" s="684"/>
      <c r="DP14" s="685"/>
      <c r="DQ14" s="692">
        <v>936740</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242</v>
      </c>
      <c r="S15" s="684"/>
      <c r="T15" s="684"/>
      <c r="U15" s="684"/>
      <c r="V15" s="684"/>
      <c r="W15" s="684"/>
      <c r="X15" s="684"/>
      <c r="Y15" s="685"/>
      <c r="Z15" s="686" t="s">
        <v>236</v>
      </c>
      <c r="AA15" s="686"/>
      <c r="AB15" s="686"/>
      <c r="AC15" s="686"/>
      <c r="AD15" s="687" t="s">
        <v>127</v>
      </c>
      <c r="AE15" s="687"/>
      <c r="AF15" s="687"/>
      <c r="AG15" s="687"/>
      <c r="AH15" s="687"/>
      <c r="AI15" s="687"/>
      <c r="AJ15" s="687"/>
      <c r="AK15" s="687"/>
      <c r="AL15" s="688" t="s">
        <v>242</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318898</v>
      </c>
      <c r="BH15" s="684"/>
      <c r="BI15" s="684"/>
      <c r="BJ15" s="684"/>
      <c r="BK15" s="684"/>
      <c r="BL15" s="684"/>
      <c r="BM15" s="684"/>
      <c r="BN15" s="685"/>
      <c r="BO15" s="686">
        <v>3.6</v>
      </c>
      <c r="BP15" s="686"/>
      <c r="BQ15" s="686"/>
      <c r="BR15" s="686"/>
      <c r="BS15" s="692" t="s">
        <v>242</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2549558</v>
      </c>
      <c r="CS15" s="684"/>
      <c r="CT15" s="684"/>
      <c r="CU15" s="684"/>
      <c r="CV15" s="684"/>
      <c r="CW15" s="684"/>
      <c r="CX15" s="684"/>
      <c r="CY15" s="685"/>
      <c r="CZ15" s="686">
        <v>10</v>
      </c>
      <c r="DA15" s="686"/>
      <c r="DB15" s="686"/>
      <c r="DC15" s="686"/>
      <c r="DD15" s="692">
        <v>732339</v>
      </c>
      <c r="DE15" s="684"/>
      <c r="DF15" s="684"/>
      <c r="DG15" s="684"/>
      <c r="DH15" s="684"/>
      <c r="DI15" s="684"/>
      <c r="DJ15" s="684"/>
      <c r="DK15" s="684"/>
      <c r="DL15" s="684"/>
      <c r="DM15" s="684"/>
      <c r="DN15" s="684"/>
      <c r="DO15" s="684"/>
      <c r="DP15" s="685"/>
      <c r="DQ15" s="692">
        <v>1750033</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11178</v>
      </c>
      <c r="S16" s="684"/>
      <c r="T16" s="684"/>
      <c r="U16" s="684"/>
      <c r="V16" s="684"/>
      <c r="W16" s="684"/>
      <c r="X16" s="684"/>
      <c r="Y16" s="685"/>
      <c r="Z16" s="686">
        <v>0</v>
      </c>
      <c r="AA16" s="686"/>
      <c r="AB16" s="686"/>
      <c r="AC16" s="686"/>
      <c r="AD16" s="687">
        <v>11178</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242</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97391</v>
      </c>
      <c r="CS16" s="684"/>
      <c r="CT16" s="684"/>
      <c r="CU16" s="684"/>
      <c r="CV16" s="684"/>
      <c r="CW16" s="684"/>
      <c r="CX16" s="684"/>
      <c r="CY16" s="685"/>
      <c r="CZ16" s="686">
        <v>0.4</v>
      </c>
      <c r="DA16" s="686"/>
      <c r="DB16" s="686"/>
      <c r="DC16" s="686"/>
      <c r="DD16" s="692" t="s">
        <v>144</v>
      </c>
      <c r="DE16" s="684"/>
      <c r="DF16" s="684"/>
      <c r="DG16" s="684"/>
      <c r="DH16" s="684"/>
      <c r="DI16" s="684"/>
      <c r="DJ16" s="684"/>
      <c r="DK16" s="684"/>
      <c r="DL16" s="684"/>
      <c r="DM16" s="684"/>
      <c r="DN16" s="684"/>
      <c r="DO16" s="684"/>
      <c r="DP16" s="685"/>
      <c r="DQ16" s="692">
        <v>7745</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158144</v>
      </c>
      <c r="S17" s="684"/>
      <c r="T17" s="684"/>
      <c r="U17" s="684"/>
      <c r="V17" s="684"/>
      <c r="W17" s="684"/>
      <c r="X17" s="684"/>
      <c r="Y17" s="685"/>
      <c r="Z17" s="686">
        <v>0.6</v>
      </c>
      <c r="AA17" s="686"/>
      <c r="AB17" s="686"/>
      <c r="AC17" s="686"/>
      <c r="AD17" s="687">
        <v>158144</v>
      </c>
      <c r="AE17" s="687"/>
      <c r="AF17" s="687"/>
      <c r="AG17" s="687"/>
      <c r="AH17" s="687"/>
      <c r="AI17" s="687"/>
      <c r="AJ17" s="687"/>
      <c r="AK17" s="687"/>
      <c r="AL17" s="688">
        <v>1.1000000000000001</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242</v>
      </c>
      <c r="BH17" s="684"/>
      <c r="BI17" s="684"/>
      <c r="BJ17" s="684"/>
      <c r="BK17" s="684"/>
      <c r="BL17" s="684"/>
      <c r="BM17" s="684"/>
      <c r="BN17" s="685"/>
      <c r="BO17" s="686" t="s">
        <v>254</v>
      </c>
      <c r="BP17" s="686"/>
      <c r="BQ17" s="686"/>
      <c r="BR17" s="686"/>
      <c r="BS17" s="692" t="s">
        <v>236</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1839069</v>
      </c>
      <c r="CS17" s="684"/>
      <c r="CT17" s="684"/>
      <c r="CU17" s="684"/>
      <c r="CV17" s="684"/>
      <c r="CW17" s="684"/>
      <c r="CX17" s="684"/>
      <c r="CY17" s="685"/>
      <c r="CZ17" s="686">
        <v>7.2</v>
      </c>
      <c r="DA17" s="686"/>
      <c r="DB17" s="686"/>
      <c r="DC17" s="686"/>
      <c r="DD17" s="692" t="s">
        <v>242</v>
      </c>
      <c r="DE17" s="684"/>
      <c r="DF17" s="684"/>
      <c r="DG17" s="684"/>
      <c r="DH17" s="684"/>
      <c r="DI17" s="684"/>
      <c r="DJ17" s="684"/>
      <c r="DK17" s="684"/>
      <c r="DL17" s="684"/>
      <c r="DM17" s="684"/>
      <c r="DN17" s="684"/>
      <c r="DO17" s="684"/>
      <c r="DP17" s="685"/>
      <c r="DQ17" s="692">
        <v>1839069</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54398</v>
      </c>
      <c r="S18" s="684"/>
      <c r="T18" s="684"/>
      <c r="U18" s="684"/>
      <c r="V18" s="684"/>
      <c r="W18" s="684"/>
      <c r="X18" s="684"/>
      <c r="Y18" s="685"/>
      <c r="Z18" s="686">
        <v>0.2</v>
      </c>
      <c r="AA18" s="686"/>
      <c r="AB18" s="686"/>
      <c r="AC18" s="686"/>
      <c r="AD18" s="687">
        <v>54398</v>
      </c>
      <c r="AE18" s="687"/>
      <c r="AF18" s="687"/>
      <c r="AG18" s="687"/>
      <c r="AH18" s="687"/>
      <c r="AI18" s="687"/>
      <c r="AJ18" s="687"/>
      <c r="AK18" s="687"/>
      <c r="AL18" s="688">
        <v>0.4</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242</v>
      </c>
      <c r="BH18" s="684"/>
      <c r="BI18" s="684"/>
      <c r="BJ18" s="684"/>
      <c r="BK18" s="684"/>
      <c r="BL18" s="684"/>
      <c r="BM18" s="684"/>
      <c r="BN18" s="685"/>
      <c r="BO18" s="686" t="s">
        <v>254</v>
      </c>
      <c r="BP18" s="686"/>
      <c r="BQ18" s="686"/>
      <c r="BR18" s="686"/>
      <c r="BS18" s="692" t="s">
        <v>144</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242</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5027</v>
      </c>
      <c r="S19" s="684"/>
      <c r="T19" s="684"/>
      <c r="U19" s="684"/>
      <c r="V19" s="684"/>
      <c r="W19" s="684"/>
      <c r="X19" s="684"/>
      <c r="Y19" s="685"/>
      <c r="Z19" s="686">
        <v>0</v>
      </c>
      <c r="AA19" s="686"/>
      <c r="AB19" s="686"/>
      <c r="AC19" s="686"/>
      <c r="AD19" s="687">
        <v>5027</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696609</v>
      </c>
      <c r="BH19" s="684"/>
      <c r="BI19" s="684"/>
      <c r="BJ19" s="684"/>
      <c r="BK19" s="684"/>
      <c r="BL19" s="684"/>
      <c r="BM19" s="684"/>
      <c r="BN19" s="685"/>
      <c r="BO19" s="686">
        <v>7.8</v>
      </c>
      <c r="BP19" s="686"/>
      <c r="BQ19" s="686"/>
      <c r="BR19" s="686"/>
      <c r="BS19" s="692" t="s">
        <v>236</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254</v>
      </c>
      <c r="CS19" s="684"/>
      <c r="CT19" s="684"/>
      <c r="CU19" s="684"/>
      <c r="CV19" s="684"/>
      <c r="CW19" s="684"/>
      <c r="CX19" s="684"/>
      <c r="CY19" s="685"/>
      <c r="CZ19" s="686" t="s">
        <v>144</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1094</v>
      </c>
      <c r="S20" s="684"/>
      <c r="T20" s="684"/>
      <c r="U20" s="684"/>
      <c r="V20" s="684"/>
      <c r="W20" s="684"/>
      <c r="X20" s="684"/>
      <c r="Y20" s="685"/>
      <c r="Z20" s="686">
        <v>0</v>
      </c>
      <c r="AA20" s="686"/>
      <c r="AB20" s="686"/>
      <c r="AC20" s="686"/>
      <c r="AD20" s="687">
        <v>1094</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696609</v>
      </c>
      <c r="BH20" s="684"/>
      <c r="BI20" s="684"/>
      <c r="BJ20" s="684"/>
      <c r="BK20" s="684"/>
      <c r="BL20" s="684"/>
      <c r="BM20" s="684"/>
      <c r="BN20" s="685"/>
      <c r="BO20" s="686">
        <v>7.8</v>
      </c>
      <c r="BP20" s="686"/>
      <c r="BQ20" s="686"/>
      <c r="BR20" s="686"/>
      <c r="BS20" s="692" t="s">
        <v>127</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25491793</v>
      </c>
      <c r="CS20" s="684"/>
      <c r="CT20" s="684"/>
      <c r="CU20" s="684"/>
      <c r="CV20" s="684"/>
      <c r="CW20" s="684"/>
      <c r="CX20" s="684"/>
      <c r="CY20" s="685"/>
      <c r="CZ20" s="686">
        <v>100</v>
      </c>
      <c r="DA20" s="686"/>
      <c r="DB20" s="686"/>
      <c r="DC20" s="686"/>
      <c r="DD20" s="692">
        <v>2052205</v>
      </c>
      <c r="DE20" s="684"/>
      <c r="DF20" s="684"/>
      <c r="DG20" s="684"/>
      <c r="DH20" s="684"/>
      <c r="DI20" s="684"/>
      <c r="DJ20" s="684"/>
      <c r="DK20" s="684"/>
      <c r="DL20" s="684"/>
      <c r="DM20" s="684"/>
      <c r="DN20" s="684"/>
      <c r="DO20" s="684"/>
      <c r="DP20" s="685"/>
      <c r="DQ20" s="692">
        <v>16882995</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97625</v>
      </c>
      <c r="S21" s="684"/>
      <c r="T21" s="684"/>
      <c r="U21" s="684"/>
      <c r="V21" s="684"/>
      <c r="W21" s="684"/>
      <c r="X21" s="684"/>
      <c r="Y21" s="685"/>
      <c r="Z21" s="686">
        <v>0.4</v>
      </c>
      <c r="AA21" s="686"/>
      <c r="AB21" s="686"/>
      <c r="AC21" s="686"/>
      <c r="AD21" s="687">
        <v>97625</v>
      </c>
      <c r="AE21" s="687"/>
      <c r="AF21" s="687"/>
      <c r="AG21" s="687"/>
      <c r="AH21" s="687"/>
      <c r="AI21" s="687"/>
      <c r="AJ21" s="687"/>
      <c r="AK21" s="687"/>
      <c r="AL21" s="688">
        <v>0.7</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144</v>
      </c>
      <c r="BP21" s="686"/>
      <c r="BQ21" s="686"/>
      <c r="BR21" s="686"/>
      <c r="BS21" s="692" t="s">
        <v>242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4814922</v>
      </c>
      <c r="S22" s="684"/>
      <c r="T22" s="684"/>
      <c r="U22" s="684"/>
      <c r="V22" s="684"/>
      <c r="W22" s="684"/>
      <c r="X22" s="684"/>
      <c r="Y22" s="685"/>
      <c r="Z22" s="686">
        <v>18.600000000000001</v>
      </c>
      <c r="AA22" s="686"/>
      <c r="AB22" s="686"/>
      <c r="AC22" s="686"/>
      <c r="AD22" s="687">
        <v>4602437</v>
      </c>
      <c r="AE22" s="687"/>
      <c r="AF22" s="687"/>
      <c r="AG22" s="687"/>
      <c r="AH22" s="687"/>
      <c r="AI22" s="687"/>
      <c r="AJ22" s="687"/>
      <c r="AK22" s="687"/>
      <c r="AL22" s="688">
        <v>31.7</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242</v>
      </c>
      <c r="BP22" s="686"/>
      <c r="BQ22" s="686"/>
      <c r="BR22" s="686"/>
      <c r="BS22" s="692" t="s">
        <v>242</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4602437</v>
      </c>
      <c r="S23" s="684"/>
      <c r="T23" s="684"/>
      <c r="U23" s="684"/>
      <c r="V23" s="684"/>
      <c r="W23" s="684"/>
      <c r="X23" s="684"/>
      <c r="Y23" s="685"/>
      <c r="Z23" s="686">
        <v>17.8</v>
      </c>
      <c r="AA23" s="686"/>
      <c r="AB23" s="686"/>
      <c r="AC23" s="686"/>
      <c r="AD23" s="687">
        <v>4602437</v>
      </c>
      <c r="AE23" s="687"/>
      <c r="AF23" s="687"/>
      <c r="AG23" s="687"/>
      <c r="AH23" s="687"/>
      <c r="AI23" s="687"/>
      <c r="AJ23" s="687"/>
      <c r="AK23" s="687"/>
      <c r="AL23" s="688">
        <v>31.7</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696609</v>
      </c>
      <c r="BH23" s="684"/>
      <c r="BI23" s="684"/>
      <c r="BJ23" s="684"/>
      <c r="BK23" s="684"/>
      <c r="BL23" s="684"/>
      <c r="BM23" s="684"/>
      <c r="BN23" s="685"/>
      <c r="BO23" s="686">
        <v>7.8</v>
      </c>
      <c r="BP23" s="686"/>
      <c r="BQ23" s="686"/>
      <c r="BR23" s="686"/>
      <c r="BS23" s="692" t="s">
        <v>127</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212485</v>
      </c>
      <c r="S24" s="684"/>
      <c r="T24" s="684"/>
      <c r="U24" s="684"/>
      <c r="V24" s="684"/>
      <c r="W24" s="684"/>
      <c r="X24" s="684"/>
      <c r="Y24" s="685"/>
      <c r="Z24" s="686">
        <v>0.8</v>
      </c>
      <c r="AA24" s="686"/>
      <c r="AB24" s="686"/>
      <c r="AC24" s="686"/>
      <c r="AD24" s="687" t="s">
        <v>242</v>
      </c>
      <c r="AE24" s="687"/>
      <c r="AF24" s="687"/>
      <c r="AG24" s="687"/>
      <c r="AH24" s="687"/>
      <c r="AI24" s="687"/>
      <c r="AJ24" s="687"/>
      <c r="AK24" s="687"/>
      <c r="AL24" s="688" t="s">
        <v>127</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242</v>
      </c>
      <c r="BH24" s="684"/>
      <c r="BI24" s="684"/>
      <c r="BJ24" s="684"/>
      <c r="BK24" s="684"/>
      <c r="BL24" s="684"/>
      <c r="BM24" s="684"/>
      <c r="BN24" s="685"/>
      <c r="BO24" s="686" t="s">
        <v>127</v>
      </c>
      <c r="BP24" s="686"/>
      <c r="BQ24" s="686"/>
      <c r="BR24" s="686"/>
      <c r="BS24" s="692" t="s">
        <v>242</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12550835</v>
      </c>
      <c r="CS24" s="673"/>
      <c r="CT24" s="673"/>
      <c r="CU24" s="673"/>
      <c r="CV24" s="673"/>
      <c r="CW24" s="673"/>
      <c r="CX24" s="673"/>
      <c r="CY24" s="674"/>
      <c r="CZ24" s="677">
        <v>49.2</v>
      </c>
      <c r="DA24" s="678"/>
      <c r="DB24" s="678"/>
      <c r="DC24" s="697"/>
      <c r="DD24" s="722">
        <v>7500434</v>
      </c>
      <c r="DE24" s="673"/>
      <c r="DF24" s="673"/>
      <c r="DG24" s="673"/>
      <c r="DH24" s="673"/>
      <c r="DI24" s="673"/>
      <c r="DJ24" s="673"/>
      <c r="DK24" s="674"/>
      <c r="DL24" s="722">
        <v>7464845</v>
      </c>
      <c r="DM24" s="673"/>
      <c r="DN24" s="673"/>
      <c r="DO24" s="673"/>
      <c r="DP24" s="673"/>
      <c r="DQ24" s="673"/>
      <c r="DR24" s="673"/>
      <c r="DS24" s="673"/>
      <c r="DT24" s="673"/>
      <c r="DU24" s="673"/>
      <c r="DV24" s="674"/>
      <c r="DW24" s="677">
        <v>48.6</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242</v>
      </c>
      <c r="S25" s="684"/>
      <c r="T25" s="684"/>
      <c r="U25" s="684"/>
      <c r="V25" s="684"/>
      <c r="W25" s="684"/>
      <c r="X25" s="684"/>
      <c r="Y25" s="685"/>
      <c r="Z25" s="686" t="s">
        <v>127</v>
      </c>
      <c r="AA25" s="686"/>
      <c r="AB25" s="686"/>
      <c r="AC25" s="686"/>
      <c r="AD25" s="687" t="s">
        <v>127</v>
      </c>
      <c r="AE25" s="687"/>
      <c r="AF25" s="687"/>
      <c r="AG25" s="687"/>
      <c r="AH25" s="687"/>
      <c r="AI25" s="687"/>
      <c r="AJ25" s="687"/>
      <c r="AK25" s="687"/>
      <c r="AL25" s="688" t="s">
        <v>242</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242</v>
      </c>
      <c r="BH25" s="684"/>
      <c r="BI25" s="684"/>
      <c r="BJ25" s="684"/>
      <c r="BK25" s="684"/>
      <c r="BL25" s="684"/>
      <c r="BM25" s="684"/>
      <c r="BN25" s="685"/>
      <c r="BO25" s="686" t="s">
        <v>242</v>
      </c>
      <c r="BP25" s="686"/>
      <c r="BQ25" s="686"/>
      <c r="BR25" s="686"/>
      <c r="BS25" s="692" t="s">
        <v>127</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3978809</v>
      </c>
      <c r="CS25" s="719"/>
      <c r="CT25" s="719"/>
      <c r="CU25" s="719"/>
      <c r="CV25" s="719"/>
      <c r="CW25" s="719"/>
      <c r="CX25" s="719"/>
      <c r="CY25" s="720"/>
      <c r="CZ25" s="688">
        <v>15.6</v>
      </c>
      <c r="DA25" s="717"/>
      <c r="DB25" s="717"/>
      <c r="DC25" s="721"/>
      <c r="DD25" s="692">
        <v>3664294</v>
      </c>
      <c r="DE25" s="719"/>
      <c r="DF25" s="719"/>
      <c r="DG25" s="719"/>
      <c r="DH25" s="719"/>
      <c r="DI25" s="719"/>
      <c r="DJ25" s="719"/>
      <c r="DK25" s="720"/>
      <c r="DL25" s="692">
        <v>3643483</v>
      </c>
      <c r="DM25" s="719"/>
      <c r="DN25" s="719"/>
      <c r="DO25" s="719"/>
      <c r="DP25" s="719"/>
      <c r="DQ25" s="719"/>
      <c r="DR25" s="719"/>
      <c r="DS25" s="719"/>
      <c r="DT25" s="719"/>
      <c r="DU25" s="719"/>
      <c r="DV25" s="720"/>
      <c r="DW25" s="688">
        <v>23.7</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15315067</v>
      </c>
      <c r="S26" s="684"/>
      <c r="T26" s="684"/>
      <c r="U26" s="684"/>
      <c r="V26" s="684"/>
      <c r="W26" s="684"/>
      <c r="X26" s="684"/>
      <c r="Y26" s="685"/>
      <c r="Z26" s="686">
        <v>59.1</v>
      </c>
      <c r="AA26" s="686"/>
      <c r="AB26" s="686"/>
      <c r="AC26" s="686"/>
      <c r="AD26" s="687">
        <v>14405973</v>
      </c>
      <c r="AE26" s="687"/>
      <c r="AF26" s="687"/>
      <c r="AG26" s="687"/>
      <c r="AH26" s="687"/>
      <c r="AI26" s="687"/>
      <c r="AJ26" s="687"/>
      <c r="AK26" s="687"/>
      <c r="AL26" s="688">
        <v>99.2</v>
      </c>
      <c r="AM26" s="689"/>
      <c r="AN26" s="689"/>
      <c r="AO26" s="690"/>
      <c r="AP26" s="702" t="s">
        <v>300</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242</v>
      </c>
      <c r="BP26" s="686"/>
      <c r="BQ26" s="686"/>
      <c r="BR26" s="686"/>
      <c r="BS26" s="692" t="s">
        <v>127</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2596162</v>
      </c>
      <c r="CS26" s="684"/>
      <c r="CT26" s="684"/>
      <c r="CU26" s="684"/>
      <c r="CV26" s="684"/>
      <c r="CW26" s="684"/>
      <c r="CX26" s="684"/>
      <c r="CY26" s="685"/>
      <c r="CZ26" s="688">
        <v>10.199999999999999</v>
      </c>
      <c r="DA26" s="717"/>
      <c r="DB26" s="717"/>
      <c r="DC26" s="721"/>
      <c r="DD26" s="692">
        <v>2370103</v>
      </c>
      <c r="DE26" s="684"/>
      <c r="DF26" s="684"/>
      <c r="DG26" s="684"/>
      <c r="DH26" s="684"/>
      <c r="DI26" s="684"/>
      <c r="DJ26" s="684"/>
      <c r="DK26" s="685"/>
      <c r="DL26" s="692" t="s">
        <v>242</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v>10573</v>
      </c>
      <c r="S27" s="684"/>
      <c r="T27" s="684"/>
      <c r="U27" s="684"/>
      <c r="V27" s="684"/>
      <c r="W27" s="684"/>
      <c r="X27" s="684"/>
      <c r="Y27" s="685"/>
      <c r="Z27" s="686">
        <v>0</v>
      </c>
      <c r="AA27" s="686"/>
      <c r="AB27" s="686"/>
      <c r="AC27" s="686"/>
      <c r="AD27" s="687">
        <v>10573</v>
      </c>
      <c r="AE27" s="687"/>
      <c r="AF27" s="687"/>
      <c r="AG27" s="687"/>
      <c r="AH27" s="687"/>
      <c r="AI27" s="687"/>
      <c r="AJ27" s="687"/>
      <c r="AK27" s="687"/>
      <c r="AL27" s="688">
        <v>0.1</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8916289</v>
      </c>
      <c r="BH27" s="684"/>
      <c r="BI27" s="684"/>
      <c r="BJ27" s="684"/>
      <c r="BK27" s="684"/>
      <c r="BL27" s="684"/>
      <c r="BM27" s="684"/>
      <c r="BN27" s="685"/>
      <c r="BO27" s="686">
        <v>100</v>
      </c>
      <c r="BP27" s="686"/>
      <c r="BQ27" s="686"/>
      <c r="BR27" s="686"/>
      <c r="BS27" s="692">
        <v>95172</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6732957</v>
      </c>
      <c r="CS27" s="719"/>
      <c r="CT27" s="719"/>
      <c r="CU27" s="719"/>
      <c r="CV27" s="719"/>
      <c r="CW27" s="719"/>
      <c r="CX27" s="719"/>
      <c r="CY27" s="720"/>
      <c r="CZ27" s="688">
        <v>26.4</v>
      </c>
      <c r="DA27" s="717"/>
      <c r="DB27" s="717"/>
      <c r="DC27" s="721"/>
      <c r="DD27" s="692">
        <v>1997071</v>
      </c>
      <c r="DE27" s="719"/>
      <c r="DF27" s="719"/>
      <c r="DG27" s="719"/>
      <c r="DH27" s="719"/>
      <c r="DI27" s="719"/>
      <c r="DJ27" s="719"/>
      <c r="DK27" s="720"/>
      <c r="DL27" s="692">
        <v>1986969</v>
      </c>
      <c r="DM27" s="719"/>
      <c r="DN27" s="719"/>
      <c r="DO27" s="719"/>
      <c r="DP27" s="719"/>
      <c r="DQ27" s="719"/>
      <c r="DR27" s="719"/>
      <c r="DS27" s="719"/>
      <c r="DT27" s="719"/>
      <c r="DU27" s="719"/>
      <c r="DV27" s="720"/>
      <c r="DW27" s="688">
        <v>12.9</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204731</v>
      </c>
      <c r="S28" s="684"/>
      <c r="T28" s="684"/>
      <c r="U28" s="684"/>
      <c r="V28" s="684"/>
      <c r="W28" s="684"/>
      <c r="X28" s="684"/>
      <c r="Y28" s="685"/>
      <c r="Z28" s="686">
        <v>0.8</v>
      </c>
      <c r="AA28" s="686"/>
      <c r="AB28" s="686"/>
      <c r="AC28" s="686"/>
      <c r="AD28" s="687" t="s">
        <v>254</v>
      </c>
      <c r="AE28" s="687"/>
      <c r="AF28" s="687"/>
      <c r="AG28" s="687"/>
      <c r="AH28" s="687"/>
      <c r="AI28" s="687"/>
      <c r="AJ28" s="687"/>
      <c r="AK28" s="687"/>
      <c r="AL28" s="688" t="s">
        <v>242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1839069</v>
      </c>
      <c r="CS28" s="684"/>
      <c r="CT28" s="684"/>
      <c r="CU28" s="684"/>
      <c r="CV28" s="684"/>
      <c r="CW28" s="684"/>
      <c r="CX28" s="684"/>
      <c r="CY28" s="685"/>
      <c r="CZ28" s="688">
        <v>7.2</v>
      </c>
      <c r="DA28" s="717"/>
      <c r="DB28" s="717"/>
      <c r="DC28" s="721"/>
      <c r="DD28" s="692">
        <v>1839069</v>
      </c>
      <c r="DE28" s="684"/>
      <c r="DF28" s="684"/>
      <c r="DG28" s="684"/>
      <c r="DH28" s="684"/>
      <c r="DI28" s="684"/>
      <c r="DJ28" s="684"/>
      <c r="DK28" s="685"/>
      <c r="DL28" s="692">
        <v>1834393</v>
      </c>
      <c r="DM28" s="684"/>
      <c r="DN28" s="684"/>
      <c r="DO28" s="684"/>
      <c r="DP28" s="684"/>
      <c r="DQ28" s="684"/>
      <c r="DR28" s="684"/>
      <c r="DS28" s="684"/>
      <c r="DT28" s="684"/>
      <c r="DU28" s="684"/>
      <c r="DV28" s="685"/>
      <c r="DW28" s="688">
        <v>11.9</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318843</v>
      </c>
      <c r="S29" s="684"/>
      <c r="T29" s="684"/>
      <c r="U29" s="684"/>
      <c r="V29" s="684"/>
      <c r="W29" s="684"/>
      <c r="X29" s="684"/>
      <c r="Y29" s="685"/>
      <c r="Z29" s="686">
        <v>1.2</v>
      </c>
      <c r="AA29" s="686"/>
      <c r="AB29" s="686"/>
      <c r="AC29" s="686"/>
      <c r="AD29" s="687">
        <v>95246</v>
      </c>
      <c r="AE29" s="687"/>
      <c r="AF29" s="687"/>
      <c r="AG29" s="687"/>
      <c r="AH29" s="687"/>
      <c r="AI29" s="687"/>
      <c r="AJ29" s="687"/>
      <c r="AK29" s="687"/>
      <c r="AL29" s="688">
        <v>0.7</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309</v>
      </c>
      <c r="CG29" s="699"/>
      <c r="CH29" s="699"/>
      <c r="CI29" s="699"/>
      <c r="CJ29" s="699"/>
      <c r="CK29" s="699"/>
      <c r="CL29" s="699"/>
      <c r="CM29" s="699"/>
      <c r="CN29" s="699"/>
      <c r="CO29" s="699"/>
      <c r="CP29" s="699"/>
      <c r="CQ29" s="700"/>
      <c r="CR29" s="683">
        <v>1838137</v>
      </c>
      <c r="CS29" s="719"/>
      <c r="CT29" s="719"/>
      <c r="CU29" s="719"/>
      <c r="CV29" s="719"/>
      <c r="CW29" s="719"/>
      <c r="CX29" s="719"/>
      <c r="CY29" s="720"/>
      <c r="CZ29" s="688">
        <v>7.2</v>
      </c>
      <c r="DA29" s="717"/>
      <c r="DB29" s="717"/>
      <c r="DC29" s="721"/>
      <c r="DD29" s="692">
        <v>1838137</v>
      </c>
      <c r="DE29" s="719"/>
      <c r="DF29" s="719"/>
      <c r="DG29" s="719"/>
      <c r="DH29" s="719"/>
      <c r="DI29" s="719"/>
      <c r="DJ29" s="719"/>
      <c r="DK29" s="720"/>
      <c r="DL29" s="692">
        <v>1833461</v>
      </c>
      <c r="DM29" s="719"/>
      <c r="DN29" s="719"/>
      <c r="DO29" s="719"/>
      <c r="DP29" s="719"/>
      <c r="DQ29" s="719"/>
      <c r="DR29" s="719"/>
      <c r="DS29" s="719"/>
      <c r="DT29" s="719"/>
      <c r="DU29" s="719"/>
      <c r="DV29" s="720"/>
      <c r="DW29" s="688">
        <v>11.9</v>
      </c>
      <c r="DX29" s="717"/>
      <c r="DY29" s="717"/>
      <c r="DZ29" s="717"/>
      <c r="EA29" s="717"/>
      <c r="EB29" s="717"/>
      <c r="EC29" s="718"/>
    </row>
    <row r="30" spans="2:133" ht="11.25" customHeight="1" x14ac:dyDescent="0.15">
      <c r="B30" s="680" t="s">
        <v>310</v>
      </c>
      <c r="C30" s="681"/>
      <c r="D30" s="681"/>
      <c r="E30" s="681"/>
      <c r="F30" s="681"/>
      <c r="G30" s="681"/>
      <c r="H30" s="681"/>
      <c r="I30" s="681"/>
      <c r="J30" s="681"/>
      <c r="K30" s="681"/>
      <c r="L30" s="681"/>
      <c r="M30" s="681"/>
      <c r="N30" s="681"/>
      <c r="O30" s="681"/>
      <c r="P30" s="681"/>
      <c r="Q30" s="682"/>
      <c r="R30" s="683">
        <v>36396</v>
      </c>
      <c r="S30" s="684"/>
      <c r="T30" s="684"/>
      <c r="U30" s="684"/>
      <c r="V30" s="684"/>
      <c r="W30" s="684"/>
      <c r="X30" s="684"/>
      <c r="Y30" s="685"/>
      <c r="Z30" s="686">
        <v>0.1</v>
      </c>
      <c r="AA30" s="686"/>
      <c r="AB30" s="686"/>
      <c r="AC30" s="686"/>
      <c r="AD30" s="687" t="s">
        <v>144</v>
      </c>
      <c r="AE30" s="687"/>
      <c r="AF30" s="687"/>
      <c r="AG30" s="687"/>
      <c r="AH30" s="687"/>
      <c r="AI30" s="687"/>
      <c r="AJ30" s="687"/>
      <c r="AK30" s="687"/>
      <c r="AL30" s="688" t="s">
        <v>242</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5"/>
      <c r="CE30" s="726"/>
      <c r="CF30" s="698" t="s">
        <v>313</v>
      </c>
      <c r="CG30" s="699"/>
      <c r="CH30" s="699"/>
      <c r="CI30" s="699"/>
      <c r="CJ30" s="699"/>
      <c r="CK30" s="699"/>
      <c r="CL30" s="699"/>
      <c r="CM30" s="699"/>
      <c r="CN30" s="699"/>
      <c r="CO30" s="699"/>
      <c r="CP30" s="699"/>
      <c r="CQ30" s="700"/>
      <c r="CR30" s="683">
        <v>1720642</v>
      </c>
      <c r="CS30" s="684"/>
      <c r="CT30" s="684"/>
      <c r="CU30" s="684"/>
      <c r="CV30" s="684"/>
      <c r="CW30" s="684"/>
      <c r="CX30" s="684"/>
      <c r="CY30" s="685"/>
      <c r="CZ30" s="688">
        <v>6.7</v>
      </c>
      <c r="DA30" s="717"/>
      <c r="DB30" s="717"/>
      <c r="DC30" s="721"/>
      <c r="DD30" s="692">
        <v>1720642</v>
      </c>
      <c r="DE30" s="684"/>
      <c r="DF30" s="684"/>
      <c r="DG30" s="684"/>
      <c r="DH30" s="684"/>
      <c r="DI30" s="684"/>
      <c r="DJ30" s="684"/>
      <c r="DK30" s="685"/>
      <c r="DL30" s="692">
        <v>1715966</v>
      </c>
      <c r="DM30" s="684"/>
      <c r="DN30" s="684"/>
      <c r="DO30" s="684"/>
      <c r="DP30" s="684"/>
      <c r="DQ30" s="684"/>
      <c r="DR30" s="684"/>
      <c r="DS30" s="684"/>
      <c r="DT30" s="684"/>
      <c r="DU30" s="684"/>
      <c r="DV30" s="685"/>
      <c r="DW30" s="688">
        <v>11.2</v>
      </c>
      <c r="DX30" s="717"/>
      <c r="DY30" s="717"/>
      <c r="DZ30" s="717"/>
      <c r="EA30" s="717"/>
      <c r="EB30" s="717"/>
      <c r="EC30" s="718"/>
    </row>
    <row r="31" spans="2:133" ht="11.25" customHeight="1" x14ac:dyDescent="0.15">
      <c r="B31" s="680" t="s">
        <v>314</v>
      </c>
      <c r="C31" s="681"/>
      <c r="D31" s="681"/>
      <c r="E31" s="681"/>
      <c r="F31" s="681"/>
      <c r="G31" s="681"/>
      <c r="H31" s="681"/>
      <c r="I31" s="681"/>
      <c r="J31" s="681"/>
      <c r="K31" s="681"/>
      <c r="L31" s="681"/>
      <c r="M31" s="681"/>
      <c r="N31" s="681"/>
      <c r="O31" s="681"/>
      <c r="P31" s="681"/>
      <c r="Q31" s="682"/>
      <c r="R31" s="683">
        <v>4214069</v>
      </c>
      <c r="S31" s="684"/>
      <c r="T31" s="684"/>
      <c r="U31" s="684"/>
      <c r="V31" s="684"/>
      <c r="W31" s="684"/>
      <c r="X31" s="684"/>
      <c r="Y31" s="685"/>
      <c r="Z31" s="686">
        <v>16.3</v>
      </c>
      <c r="AA31" s="686"/>
      <c r="AB31" s="686"/>
      <c r="AC31" s="686"/>
      <c r="AD31" s="687" t="s">
        <v>242</v>
      </c>
      <c r="AE31" s="687"/>
      <c r="AF31" s="687"/>
      <c r="AG31" s="687"/>
      <c r="AH31" s="687"/>
      <c r="AI31" s="687"/>
      <c r="AJ31" s="687"/>
      <c r="AK31" s="687"/>
      <c r="AL31" s="688" t="s">
        <v>127</v>
      </c>
      <c r="AM31" s="689"/>
      <c r="AN31" s="689"/>
      <c r="AO31" s="690"/>
      <c r="AP31" s="740" t="s">
        <v>315</v>
      </c>
      <c r="AQ31" s="741"/>
      <c r="AR31" s="741"/>
      <c r="AS31" s="741"/>
      <c r="AT31" s="746" t="s">
        <v>316</v>
      </c>
      <c r="AU31" s="225"/>
      <c r="AV31" s="225"/>
      <c r="AW31" s="225"/>
      <c r="AX31" s="669" t="s">
        <v>186</v>
      </c>
      <c r="AY31" s="670"/>
      <c r="AZ31" s="670"/>
      <c r="BA31" s="670"/>
      <c r="BB31" s="670"/>
      <c r="BC31" s="670"/>
      <c r="BD31" s="670"/>
      <c r="BE31" s="670"/>
      <c r="BF31" s="671"/>
      <c r="BG31" s="751">
        <v>99.3</v>
      </c>
      <c r="BH31" s="738"/>
      <c r="BI31" s="738"/>
      <c r="BJ31" s="738"/>
      <c r="BK31" s="738"/>
      <c r="BL31" s="738"/>
      <c r="BM31" s="678">
        <v>98.5</v>
      </c>
      <c r="BN31" s="738"/>
      <c r="BO31" s="738"/>
      <c r="BP31" s="738"/>
      <c r="BQ31" s="739"/>
      <c r="BR31" s="751">
        <v>99.4</v>
      </c>
      <c r="BS31" s="738"/>
      <c r="BT31" s="738"/>
      <c r="BU31" s="738"/>
      <c r="BV31" s="738"/>
      <c r="BW31" s="738"/>
      <c r="BX31" s="678">
        <v>98.2</v>
      </c>
      <c r="BY31" s="738"/>
      <c r="BZ31" s="738"/>
      <c r="CA31" s="738"/>
      <c r="CB31" s="739"/>
      <c r="CD31" s="725"/>
      <c r="CE31" s="726"/>
      <c r="CF31" s="698" t="s">
        <v>317</v>
      </c>
      <c r="CG31" s="699"/>
      <c r="CH31" s="699"/>
      <c r="CI31" s="699"/>
      <c r="CJ31" s="699"/>
      <c r="CK31" s="699"/>
      <c r="CL31" s="699"/>
      <c r="CM31" s="699"/>
      <c r="CN31" s="699"/>
      <c r="CO31" s="699"/>
      <c r="CP31" s="699"/>
      <c r="CQ31" s="700"/>
      <c r="CR31" s="683">
        <v>117495</v>
      </c>
      <c r="CS31" s="719"/>
      <c r="CT31" s="719"/>
      <c r="CU31" s="719"/>
      <c r="CV31" s="719"/>
      <c r="CW31" s="719"/>
      <c r="CX31" s="719"/>
      <c r="CY31" s="720"/>
      <c r="CZ31" s="688">
        <v>0.5</v>
      </c>
      <c r="DA31" s="717"/>
      <c r="DB31" s="717"/>
      <c r="DC31" s="721"/>
      <c r="DD31" s="692">
        <v>117495</v>
      </c>
      <c r="DE31" s="719"/>
      <c r="DF31" s="719"/>
      <c r="DG31" s="719"/>
      <c r="DH31" s="719"/>
      <c r="DI31" s="719"/>
      <c r="DJ31" s="719"/>
      <c r="DK31" s="720"/>
      <c r="DL31" s="692">
        <v>117495</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318</v>
      </c>
      <c r="C32" s="730"/>
      <c r="D32" s="730"/>
      <c r="E32" s="730"/>
      <c r="F32" s="730"/>
      <c r="G32" s="730"/>
      <c r="H32" s="730"/>
      <c r="I32" s="730"/>
      <c r="J32" s="730"/>
      <c r="K32" s="730"/>
      <c r="L32" s="730"/>
      <c r="M32" s="730"/>
      <c r="N32" s="730"/>
      <c r="O32" s="730"/>
      <c r="P32" s="730"/>
      <c r="Q32" s="731"/>
      <c r="R32" s="683" t="s">
        <v>144</v>
      </c>
      <c r="S32" s="684"/>
      <c r="T32" s="684"/>
      <c r="U32" s="684"/>
      <c r="V32" s="684"/>
      <c r="W32" s="684"/>
      <c r="X32" s="684"/>
      <c r="Y32" s="685"/>
      <c r="Z32" s="686" t="s">
        <v>242</v>
      </c>
      <c r="AA32" s="686"/>
      <c r="AB32" s="686"/>
      <c r="AC32" s="686"/>
      <c r="AD32" s="687" t="s">
        <v>127</v>
      </c>
      <c r="AE32" s="687"/>
      <c r="AF32" s="687"/>
      <c r="AG32" s="687"/>
      <c r="AH32" s="687"/>
      <c r="AI32" s="687"/>
      <c r="AJ32" s="687"/>
      <c r="AK32" s="687"/>
      <c r="AL32" s="688" t="s">
        <v>242</v>
      </c>
      <c r="AM32" s="689"/>
      <c r="AN32" s="689"/>
      <c r="AO32" s="690"/>
      <c r="AP32" s="742"/>
      <c r="AQ32" s="743"/>
      <c r="AR32" s="743"/>
      <c r="AS32" s="743"/>
      <c r="AT32" s="747"/>
      <c r="AU32" s="224" t="s">
        <v>319</v>
      </c>
      <c r="AV32" s="224"/>
      <c r="AW32" s="224"/>
      <c r="AX32" s="680" t="s">
        <v>320</v>
      </c>
      <c r="AY32" s="681"/>
      <c r="AZ32" s="681"/>
      <c r="BA32" s="681"/>
      <c r="BB32" s="681"/>
      <c r="BC32" s="681"/>
      <c r="BD32" s="681"/>
      <c r="BE32" s="681"/>
      <c r="BF32" s="682"/>
      <c r="BG32" s="752">
        <v>99.3</v>
      </c>
      <c r="BH32" s="719"/>
      <c r="BI32" s="719"/>
      <c r="BJ32" s="719"/>
      <c r="BK32" s="719"/>
      <c r="BL32" s="719"/>
      <c r="BM32" s="689">
        <v>98.5</v>
      </c>
      <c r="BN32" s="749"/>
      <c r="BO32" s="749"/>
      <c r="BP32" s="749"/>
      <c r="BQ32" s="750"/>
      <c r="BR32" s="752">
        <v>99.4</v>
      </c>
      <c r="BS32" s="719"/>
      <c r="BT32" s="719"/>
      <c r="BU32" s="719"/>
      <c r="BV32" s="719"/>
      <c r="BW32" s="719"/>
      <c r="BX32" s="689">
        <v>98.3</v>
      </c>
      <c r="BY32" s="749"/>
      <c r="BZ32" s="749"/>
      <c r="CA32" s="749"/>
      <c r="CB32" s="750"/>
      <c r="CD32" s="727"/>
      <c r="CE32" s="728"/>
      <c r="CF32" s="698" t="s">
        <v>321</v>
      </c>
      <c r="CG32" s="699"/>
      <c r="CH32" s="699"/>
      <c r="CI32" s="699"/>
      <c r="CJ32" s="699"/>
      <c r="CK32" s="699"/>
      <c r="CL32" s="699"/>
      <c r="CM32" s="699"/>
      <c r="CN32" s="699"/>
      <c r="CO32" s="699"/>
      <c r="CP32" s="699"/>
      <c r="CQ32" s="700"/>
      <c r="CR32" s="683">
        <v>932</v>
      </c>
      <c r="CS32" s="684"/>
      <c r="CT32" s="684"/>
      <c r="CU32" s="684"/>
      <c r="CV32" s="684"/>
      <c r="CW32" s="684"/>
      <c r="CX32" s="684"/>
      <c r="CY32" s="685"/>
      <c r="CZ32" s="688">
        <v>0</v>
      </c>
      <c r="DA32" s="717"/>
      <c r="DB32" s="717"/>
      <c r="DC32" s="721"/>
      <c r="DD32" s="692">
        <v>932</v>
      </c>
      <c r="DE32" s="684"/>
      <c r="DF32" s="684"/>
      <c r="DG32" s="684"/>
      <c r="DH32" s="684"/>
      <c r="DI32" s="684"/>
      <c r="DJ32" s="684"/>
      <c r="DK32" s="685"/>
      <c r="DL32" s="692">
        <v>932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322</v>
      </c>
      <c r="C33" s="681"/>
      <c r="D33" s="681"/>
      <c r="E33" s="681"/>
      <c r="F33" s="681"/>
      <c r="G33" s="681"/>
      <c r="H33" s="681"/>
      <c r="I33" s="681"/>
      <c r="J33" s="681"/>
      <c r="K33" s="681"/>
      <c r="L33" s="681"/>
      <c r="M33" s="681"/>
      <c r="N33" s="681"/>
      <c r="O33" s="681"/>
      <c r="P33" s="681"/>
      <c r="Q33" s="682"/>
      <c r="R33" s="683">
        <v>1749135</v>
      </c>
      <c r="S33" s="684"/>
      <c r="T33" s="684"/>
      <c r="U33" s="684"/>
      <c r="V33" s="684"/>
      <c r="W33" s="684"/>
      <c r="X33" s="684"/>
      <c r="Y33" s="685"/>
      <c r="Z33" s="686">
        <v>6.7</v>
      </c>
      <c r="AA33" s="686"/>
      <c r="AB33" s="686"/>
      <c r="AC33" s="686"/>
      <c r="AD33" s="687" t="s">
        <v>242</v>
      </c>
      <c r="AE33" s="687"/>
      <c r="AF33" s="687"/>
      <c r="AG33" s="687"/>
      <c r="AH33" s="687"/>
      <c r="AI33" s="687"/>
      <c r="AJ33" s="687"/>
      <c r="AK33" s="687"/>
      <c r="AL33" s="688" t="s">
        <v>236</v>
      </c>
      <c r="AM33" s="689"/>
      <c r="AN33" s="689"/>
      <c r="AO33" s="690"/>
      <c r="AP33" s="744"/>
      <c r="AQ33" s="745"/>
      <c r="AR33" s="745"/>
      <c r="AS33" s="745"/>
      <c r="AT33" s="748"/>
      <c r="AU33" s="226"/>
      <c r="AV33" s="226"/>
      <c r="AW33" s="226"/>
      <c r="AX33" s="733" t="s">
        <v>323</v>
      </c>
      <c r="AY33" s="734"/>
      <c r="AZ33" s="734"/>
      <c r="BA33" s="734"/>
      <c r="BB33" s="734"/>
      <c r="BC33" s="734"/>
      <c r="BD33" s="734"/>
      <c r="BE33" s="734"/>
      <c r="BF33" s="735"/>
      <c r="BG33" s="753">
        <v>99.3</v>
      </c>
      <c r="BH33" s="754"/>
      <c r="BI33" s="754"/>
      <c r="BJ33" s="754"/>
      <c r="BK33" s="754"/>
      <c r="BL33" s="754"/>
      <c r="BM33" s="755">
        <v>98.2</v>
      </c>
      <c r="BN33" s="754"/>
      <c r="BO33" s="754"/>
      <c r="BP33" s="754"/>
      <c r="BQ33" s="756"/>
      <c r="BR33" s="753">
        <v>99.4</v>
      </c>
      <c r="BS33" s="754"/>
      <c r="BT33" s="754"/>
      <c r="BU33" s="754"/>
      <c r="BV33" s="754"/>
      <c r="BW33" s="754"/>
      <c r="BX33" s="755">
        <v>97.9</v>
      </c>
      <c r="BY33" s="754"/>
      <c r="BZ33" s="754"/>
      <c r="CA33" s="754"/>
      <c r="CB33" s="756"/>
      <c r="CD33" s="698" t="s">
        <v>324</v>
      </c>
      <c r="CE33" s="699"/>
      <c r="CF33" s="699"/>
      <c r="CG33" s="699"/>
      <c r="CH33" s="699"/>
      <c r="CI33" s="699"/>
      <c r="CJ33" s="699"/>
      <c r="CK33" s="699"/>
      <c r="CL33" s="699"/>
      <c r="CM33" s="699"/>
      <c r="CN33" s="699"/>
      <c r="CO33" s="699"/>
      <c r="CP33" s="699"/>
      <c r="CQ33" s="700"/>
      <c r="CR33" s="683">
        <v>10791362</v>
      </c>
      <c r="CS33" s="719"/>
      <c r="CT33" s="719"/>
      <c r="CU33" s="719"/>
      <c r="CV33" s="719"/>
      <c r="CW33" s="719"/>
      <c r="CX33" s="719"/>
      <c r="CY33" s="720"/>
      <c r="CZ33" s="688">
        <v>42.3</v>
      </c>
      <c r="DA33" s="717"/>
      <c r="DB33" s="717"/>
      <c r="DC33" s="721"/>
      <c r="DD33" s="692">
        <v>8877398</v>
      </c>
      <c r="DE33" s="719"/>
      <c r="DF33" s="719"/>
      <c r="DG33" s="719"/>
      <c r="DH33" s="719"/>
      <c r="DI33" s="719"/>
      <c r="DJ33" s="719"/>
      <c r="DK33" s="720"/>
      <c r="DL33" s="692">
        <v>7201756</v>
      </c>
      <c r="DM33" s="719"/>
      <c r="DN33" s="719"/>
      <c r="DO33" s="719"/>
      <c r="DP33" s="719"/>
      <c r="DQ33" s="719"/>
      <c r="DR33" s="719"/>
      <c r="DS33" s="719"/>
      <c r="DT33" s="719"/>
      <c r="DU33" s="719"/>
      <c r="DV33" s="720"/>
      <c r="DW33" s="688">
        <v>46.9</v>
      </c>
      <c r="DX33" s="717"/>
      <c r="DY33" s="717"/>
      <c r="DZ33" s="717"/>
      <c r="EA33" s="717"/>
      <c r="EB33" s="717"/>
      <c r="EC33" s="718"/>
    </row>
    <row r="34" spans="2:133" ht="11.25" customHeight="1" x14ac:dyDescent="0.15">
      <c r="B34" s="680" t="s">
        <v>325</v>
      </c>
      <c r="C34" s="681"/>
      <c r="D34" s="681"/>
      <c r="E34" s="681"/>
      <c r="F34" s="681"/>
      <c r="G34" s="681"/>
      <c r="H34" s="681"/>
      <c r="I34" s="681"/>
      <c r="J34" s="681"/>
      <c r="K34" s="681"/>
      <c r="L34" s="681"/>
      <c r="M34" s="681"/>
      <c r="N34" s="681"/>
      <c r="O34" s="681"/>
      <c r="P34" s="681"/>
      <c r="Q34" s="682"/>
      <c r="R34" s="683">
        <v>38166</v>
      </c>
      <c r="S34" s="684"/>
      <c r="T34" s="684"/>
      <c r="U34" s="684"/>
      <c r="V34" s="684"/>
      <c r="W34" s="684"/>
      <c r="X34" s="684"/>
      <c r="Y34" s="685"/>
      <c r="Z34" s="686">
        <v>0.1</v>
      </c>
      <c r="AA34" s="686"/>
      <c r="AB34" s="686"/>
      <c r="AC34" s="686"/>
      <c r="AD34" s="687">
        <v>11520</v>
      </c>
      <c r="AE34" s="687"/>
      <c r="AF34" s="687"/>
      <c r="AG34" s="687"/>
      <c r="AH34" s="687"/>
      <c r="AI34" s="687"/>
      <c r="AJ34" s="687"/>
      <c r="AK34" s="687"/>
      <c r="AL34" s="688">
        <v>0.1</v>
      </c>
      <c r="AM34" s="689"/>
      <c r="AN34" s="689"/>
      <c r="AO34" s="690"/>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98" t="s">
        <v>326</v>
      </c>
      <c r="CE34" s="699"/>
      <c r="CF34" s="699"/>
      <c r="CG34" s="699"/>
      <c r="CH34" s="699"/>
      <c r="CI34" s="699"/>
      <c r="CJ34" s="699"/>
      <c r="CK34" s="699"/>
      <c r="CL34" s="699"/>
      <c r="CM34" s="699"/>
      <c r="CN34" s="699"/>
      <c r="CO34" s="699"/>
      <c r="CP34" s="699"/>
      <c r="CQ34" s="700"/>
      <c r="CR34" s="683">
        <v>2680223</v>
      </c>
      <c r="CS34" s="684"/>
      <c r="CT34" s="684"/>
      <c r="CU34" s="684"/>
      <c r="CV34" s="684"/>
      <c r="CW34" s="684"/>
      <c r="CX34" s="684"/>
      <c r="CY34" s="685"/>
      <c r="CZ34" s="688">
        <v>10.5</v>
      </c>
      <c r="DA34" s="717"/>
      <c r="DB34" s="717"/>
      <c r="DC34" s="721"/>
      <c r="DD34" s="692">
        <v>2096311</v>
      </c>
      <c r="DE34" s="684"/>
      <c r="DF34" s="684"/>
      <c r="DG34" s="684"/>
      <c r="DH34" s="684"/>
      <c r="DI34" s="684"/>
      <c r="DJ34" s="684"/>
      <c r="DK34" s="685"/>
      <c r="DL34" s="692">
        <v>1891564</v>
      </c>
      <c r="DM34" s="684"/>
      <c r="DN34" s="684"/>
      <c r="DO34" s="684"/>
      <c r="DP34" s="684"/>
      <c r="DQ34" s="684"/>
      <c r="DR34" s="684"/>
      <c r="DS34" s="684"/>
      <c r="DT34" s="684"/>
      <c r="DU34" s="684"/>
      <c r="DV34" s="685"/>
      <c r="DW34" s="688">
        <v>12.3</v>
      </c>
      <c r="DX34" s="717"/>
      <c r="DY34" s="717"/>
      <c r="DZ34" s="717"/>
      <c r="EA34" s="717"/>
      <c r="EB34" s="717"/>
      <c r="EC34" s="718"/>
    </row>
    <row r="35" spans="2:133" ht="11.25" customHeight="1" x14ac:dyDescent="0.15">
      <c r="B35" s="680" t="s">
        <v>327</v>
      </c>
      <c r="C35" s="681"/>
      <c r="D35" s="681"/>
      <c r="E35" s="681"/>
      <c r="F35" s="681"/>
      <c r="G35" s="681"/>
      <c r="H35" s="681"/>
      <c r="I35" s="681"/>
      <c r="J35" s="681"/>
      <c r="K35" s="681"/>
      <c r="L35" s="681"/>
      <c r="M35" s="681"/>
      <c r="N35" s="681"/>
      <c r="O35" s="681"/>
      <c r="P35" s="681"/>
      <c r="Q35" s="682"/>
      <c r="R35" s="683">
        <v>175314</v>
      </c>
      <c r="S35" s="684"/>
      <c r="T35" s="684"/>
      <c r="U35" s="684"/>
      <c r="V35" s="684"/>
      <c r="W35" s="684"/>
      <c r="X35" s="684"/>
      <c r="Y35" s="685"/>
      <c r="Z35" s="686">
        <v>0.7</v>
      </c>
      <c r="AA35" s="686"/>
      <c r="AB35" s="686"/>
      <c r="AC35" s="686"/>
      <c r="AD35" s="687" t="s">
        <v>242</v>
      </c>
      <c r="AE35" s="687"/>
      <c r="AF35" s="687"/>
      <c r="AG35" s="687"/>
      <c r="AH35" s="687"/>
      <c r="AI35" s="687"/>
      <c r="AJ35" s="687"/>
      <c r="AK35" s="687"/>
      <c r="AL35" s="688" t="s">
        <v>254</v>
      </c>
      <c r="AM35" s="689"/>
      <c r="AN35" s="689"/>
      <c r="AO35" s="690"/>
      <c r="AP35" s="229"/>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95733</v>
      </c>
      <c r="CS35" s="719"/>
      <c r="CT35" s="719"/>
      <c r="CU35" s="719"/>
      <c r="CV35" s="719"/>
      <c r="CW35" s="719"/>
      <c r="CX35" s="719"/>
      <c r="CY35" s="720"/>
      <c r="CZ35" s="688">
        <v>0.4</v>
      </c>
      <c r="DA35" s="717"/>
      <c r="DB35" s="717"/>
      <c r="DC35" s="721"/>
      <c r="DD35" s="692">
        <v>84229</v>
      </c>
      <c r="DE35" s="719"/>
      <c r="DF35" s="719"/>
      <c r="DG35" s="719"/>
      <c r="DH35" s="719"/>
      <c r="DI35" s="719"/>
      <c r="DJ35" s="719"/>
      <c r="DK35" s="720"/>
      <c r="DL35" s="692">
        <v>84229</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15">
      <c r="B36" s="680" t="s">
        <v>331</v>
      </c>
      <c r="C36" s="681"/>
      <c r="D36" s="681"/>
      <c r="E36" s="681"/>
      <c r="F36" s="681"/>
      <c r="G36" s="681"/>
      <c r="H36" s="681"/>
      <c r="I36" s="681"/>
      <c r="J36" s="681"/>
      <c r="K36" s="681"/>
      <c r="L36" s="681"/>
      <c r="M36" s="681"/>
      <c r="N36" s="681"/>
      <c r="O36" s="681"/>
      <c r="P36" s="681"/>
      <c r="Q36" s="682"/>
      <c r="R36" s="683">
        <v>248045</v>
      </c>
      <c r="S36" s="684"/>
      <c r="T36" s="684"/>
      <c r="U36" s="684"/>
      <c r="V36" s="684"/>
      <c r="W36" s="684"/>
      <c r="X36" s="684"/>
      <c r="Y36" s="685"/>
      <c r="Z36" s="686">
        <v>1</v>
      </c>
      <c r="AA36" s="686"/>
      <c r="AB36" s="686"/>
      <c r="AC36" s="686"/>
      <c r="AD36" s="687" t="s">
        <v>144</v>
      </c>
      <c r="AE36" s="687"/>
      <c r="AF36" s="687"/>
      <c r="AG36" s="687"/>
      <c r="AH36" s="687"/>
      <c r="AI36" s="687"/>
      <c r="AJ36" s="687"/>
      <c r="AK36" s="687"/>
      <c r="AL36" s="688" t="s">
        <v>127</v>
      </c>
      <c r="AM36" s="689"/>
      <c r="AN36" s="689"/>
      <c r="AO36" s="690"/>
      <c r="AP36" s="229"/>
      <c r="AQ36" s="757" t="s">
        <v>332</v>
      </c>
      <c r="AR36" s="758"/>
      <c r="AS36" s="758"/>
      <c r="AT36" s="758"/>
      <c r="AU36" s="758"/>
      <c r="AV36" s="758"/>
      <c r="AW36" s="758"/>
      <c r="AX36" s="758"/>
      <c r="AY36" s="759"/>
      <c r="AZ36" s="672">
        <v>4451921</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148508</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3990904</v>
      </c>
      <c r="CS36" s="684"/>
      <c r="CT36" s="684"/>
      <c r="CU36" s="684"/>
      <c r="CV36" s="684"/>
      <c r="CW36" s="684"/>
      <c r="CX36" s="684"/>
      <c r="CY36" s="685"/>
      <c r="CZ36" s="688">
        <v>15.7</v>
      </c>
      <c r="DA36" s="717"/>
      <c r="DB36" s="717"/>
      <c r="DC36" s="721"/>
      <c r="DD36" s="692">
        <v>3748496</v>
      </c>
      <c r="DE36" s="684"/>
      <c r="DF36" s="684"/>
      <c r="DG36" s="684"/>
      <c r="DH36" s="684"/>
      <c r="DI36" s="684"/>
      <c r="DJ36" s="684"/>
      <c r="DK36" s="685"/>
      <c r="DL36" s="692">
        <v>3245676</v>
      </c>
      <c r="DM36" s="684"/>
      <c r="DN36" s="684"/>
      <c r="DO36" s="684"/>
      <c r="DP36" s="684"/>
      <c r="DQ36" s="684"/>
      <c r="DR36" s="684"/>
      <c r="DS36" s="684"/>
      <c r="DT36" s="684"/>
      <c r="DU36" s="684"/>
      <c r="DV36" s="685"/>
      <c r="DW36" s="688">
        <v>21.1</v>
      </c>
      <c r="DX36" s="717"/>
      <c r="DY36" s="717"/>
      <c r="DZ36" s="717"/>
      <c r="EA36" s="717"/>
      <c r="EB36" s="717"/>
      <c r="EC36" s="718"/>
    </row>
    <row r="37" spans="2:133" ht="11.25" customHeight="1" x14ac:dyDescent="0.15">
      <c r="B37" s="680" t="s">
        <v>335</v>
      </c>
      <c r="C37" s="681"/>
      <c r="D37" s="681"/>
      <c r="E37" s="681"/>
      <c r="F37" s="681"/>
      <c r="G37" s="681"/>
      <c r="H37" s="681"/>
      <c r="I37" s="681"/>
      <c r="J37" s="681"/>
      <c r="K37" s="681"/>
      <c r="L37" s="681"/>
      <c r="M37" s="681"/>
      <c r="N37" s="681"/>
      <c r="O37" s="681"/>
      <c r="P37" s="681"/>
      <c r="Q37" s="682"/>
      <c r="R37" s="683">
        <v>625180</v>
      </c>
      <c r="S37" s="684"/>
      <c r="T37" s="684"/>
      <c r="U37" s="684"/>
      <c r="V37" s="684"/>
      <c r="W37" s="684"/>
      <c r="X37" s="684"/>
      <c r="Y37" s="685"/>
      <c r="Z37" s="686">
        <v>2.4</v>
      </c>
      <c r="AA37" s="686"/>
      <c r="AB37" s="686"/>
      <c r="AC37" s="686"/>
      <c r="AD37" s="687" t="s">
        <v>254</v>
      </c>
      <c r="AE37" s="687"/>
      <c r="AF37" s="687"/>
      <c r="AG37" s="687"/>
      <c r="AH37" s="687"/>
      <c r="AI37" s="687"/>
      <c r="AJ37" s="687"/>
      <c r="AK37" s="687"/>
      <c r="AL37" s="688" t="s">
        <v>242</v>
      </c>
      <c r="AM37" s="689"/>
      <c r="AN37" s="689"/>
      <c r="AO37" s="690"/>
      <c r="AQ37" s="761" t="s">
        <v>336</v>
      </c>
      <c r="AR37" s="762"/>
      <c r="AS37" s="762"/>
      <c r="AT37" s="762"/>
      <c r="AU37" s="762"/>
      <c r="AV37" s="762"/>
      <c r="AW37" s="762"/>
      <c r="AX37" s="762"/>
      <c r="AY37" s="763"/>
      <c r="AZ37" s="683">
        <v>885803</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4363</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1791129</v>
      </c>
      <c r="CS37" s="719"/>
      <c r="CT37" s="719"/>
      <c r="CU37" s="719"/>
      <c r="CV37" s="719"/>
      <c r="CW37" s="719"/>
      <c r="CX37" s="719"/>
      <c r="CY37" s="720"/>
      <c r="CZ37" s="688">
        <v>7</v>
      </c>
      <c r="DA37" s="717"/>
      <c r="DB37" s="717"/>
      <c r="DC37" s="721"/>
      <c r="DD37" s="692">
        <v>1790543</v>
      </c>
      <c r="DE37" s="719"/>
      <c r="DF37" s="719"/>
      <c r="DG37" s="719"/>
      <c r="DH37" s="719"/>
      <c r="DI37" s="719"/>
      <c r="DJ37" s="719"/>
      <c r="DK37" s="720"/>
      <c r="DL37" s="692">
        <v>1740683</v>
      </c>
      <c r="DM37" s="719"/>
      <c r="DN37" s="719"/>
      <c r="DO37" s="719"/>
      <c r="DP37" s="719"/>
      <c r="DQ37" s="719"/>
      <c r="DR37" s="719"/>
      <c r="DS37" s="719"/>
      <c r="DT37" s="719"/>
      <c r="DU37" s="719"/>
      <c r="DV37" s="720"/>
      <c r="DW37" s="688">
        <v>11.3</v>
      </c>
      <c r="DX37" s="717"/>
      <c r="DY37" s="717"/>
      <c r="DZ37" s="717"/>
      <c r="EA37" s="717"/>
      <c r="EB37" s="717"/>
      <c r="EC37" s="718"/>
    </row>
    <row r="38" spans="2:133" ht="11.25" customHeight="1" x14ac:dyDescent="0.15">
      <c r="B38" s="680" t="s">
        <v>339</v>
      </c>
      <c r="C38" s="681"/>
      <c r="D38" s="681"/>
      <c r="E38" s="681"/>
      <c r="F38" s="681"/>
      <c r="G38" s="681"/>
      <c r="H38" s="681"/>
      <c r="I38" s="681"/>
      <c r="J38" s="681"/>
      <c r="K38" s="681"/>
      <c r="L38" s="681"/>
      <c r="M38" s="681"/>
      <c r="N38" s="681"/>
      <c r="O38" s="681"/>
      <c r="P38" s="681"/>
      <c r="Q38" s="682"/>
      <c r="R38" s="683">
        <v>810030</v>
      </c>
      <c r="S38" s="684"/>
      <c r="T38" s="684"/>
      <c r="U38" s="684"/>
      <c r="V38" s="684"/>
      <c r="W38" s="684"/>
      <c r="X38" s="684"/>
      <c r="Y38" s="685"/>
      <c r="Z38" s="686">
        <v>3.1</v>
      </c>
      <c r="AA38" s="686"/>
      <c r="AB38" s="686"/>
      <c r="AC38" s="686"/>
      <c r="AD38" s="687">
        <v>1076</v>
      </c>
      <c r="AE38" s="687"/>
      <c r="AF38" s="687"/>
      <c r="AG38" s="687"/>
      <c r="AH38" s="687"/>
      <c r="AI38" s="687"/>
      <c r="AJ38" s="687"/>
      <c r="AK38" s="687"/>
      <c r="AL38" s="688">
        <v>0</v>
      </c>
      <c r="AM38" s="689"/>
      <c r="AN38" s="689"/>
      <c r="AO38" s="690"/>
      <c r="AQ38" s="761" t="s">
        <v>340</v>
      </c>
      <c r="AR38" s="762"/>
      <c r="AS38" s="762"/>
      <c r="AT38" s="762"/>
      <c r="AU38" s="762"/>
      <c r="AV38" s="762"/>
      <c r="AW38" s="762"/>
      <c r="AX38" s="762"/>
      <c r="AY38" s="763"/>
      <c r="AZ38" s="683">
        <v>822213</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9546</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2735814</v>
      </c>
      <c r="CS38" s="684"/>
      <c r="CT38" s="684"/>
      <c r="CU38" s="684"/>
      <c r="CV38" s="684"/>
      <c r="CW38" s="684"/>
      <c r="CX38" s="684"/>
      <c r="CY38" s="685"/>
      <c r="CZ38" s="688">
        <v>10.7</v>
      </c>
      <c r="DA38" s="717"/>
      <c r="DB38" s="717"/>
      <c r="DC38" s="721"/>
      <c r="DD38" s="692">
        <v>2153316</v>
      </c>
      <c r="DE38" s="684"/>
      <c r="DF38" s="684"/>
      <c r="DG38" s="684"/>
      <c r="DH38" s="684"/>
      <c r="DI38" s="684"/>
      <c r="DJ38" s="684"/>
      <c r="DK38" s="685"/>
      <c r="DL38" s="692">
        <v>1980287</v>
      </c>
      <c r="DM38" s="684"/>
      <c r="DN38" s="684"/>
      <c r="DO38" s="684"/>
      <c r="DP38" s="684"/>
      <c r="DQ38" s="684"/>
      <c r="DR38" s="684"/>
      <c r="DS38" s="684"/>
      <c r="DT38" s="684"/>
      <c r="DU38" s="684"/>
      <c r="DV38" s="685"/>
      <c r="DW38" s="688">
        <v>12.9</v>
      </c>
      <c r="DX38" s="717"/>
      <c r="DY38" s="717"/>
      <c r="DZ38" s="717"/>
      <c r="EA38" s="717"/>
      <c r="EB38" s="717"/>
      <c r="EC38" s="718"/>
    </row>
    <row r="39" spans="2:133" ht="11.25" customHeight="1" x14ac:dyDescent="0.15">
      <c r="B39" s="680" t="s">
        <v>343</v>
      </c>
      <c r="C39" s="681"/>
      <c r="D39" s="681"/>
      <c r="E39" s="681"/>
      <c r="F39" s="681"/>
      <c r="G39" s="681"/>
      <c r="H39" s="681"/>
      <c r="I39" s="681"/>
      <c r="J39" s="681"/>
      <c r="K39" s="681"/>
      <c r="L39" s="681"/>
      <c r="M39" s="681"/>
      <c r="N39" s="681"/>
      <c r="O39" s="681"/>
      <c r="P39" s="681"/>
      <c r="Q39" s="682"/>
      <c r="R39" s="683">
        <v>2176385</v>
      </c>
      <c r="S39" s="684"/>
      <c r="T39" s="684"/>
      <c r="U39" s="684"/>
      <c r="V39" s="684"/>
      <c r="W39" s="684"/>
      <c r="X39" s="684"/>
      <c r="Y39" s="685"/>
      <c r="Z39" s="686">
        <v>8.4</v>
      </c>
      <c r="AA39" s="686"/>
      <c r="AB39" s="686"/>
      <c r="AC39" s="686"/>
      <c r="AD39" s="687" t="s">
        <v>144</v>
      </c>
      <c r="AE39" s="687"/>
      <c r="AF39" s="687"/>
      <c r="AG39" s="687"/>
      <c r="AH39" s="687"/>
      <c r="AI39" s="687"/>
      <c r="AJ39" s="687"/>
      <c r="AK39" s="687"/>
      <c r="AL39" s="688" t="s">
        <v>242</v>
      </c>
      <c r="AM39" s="689"/>
      <c r="AN39" s="689"/>
      <c r="AO39" s="690"/>
      <c r="AQ39" s="761" t="s">
        <v>344</v>
      </c>
      <c r="AR39" s="762"/>
      <c r="AS39" s="762"/>
      <c r="AT39" s="762"/>
      <c r="AU39" s="762"/>
      <c r="AV39" s="762"/>
      <c r="AW39" s="762"/>
      <c r="AX39" s="762"/>
      <c r="AY39" s="763"/>
      <c r="AZ39" s="683">
        <v>8091</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15151</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478811</v>
      </c>
      <c r="CS39" s="719"/>
      <c r="CT39" s="719"/>
      <c r="CU39" s="719"/>
      <c r="CV39" s="719"/>
      <c r="CW39" s="719"/>
      <c r="CX39" s="719"/>
      <c r="CY39" s="720"/>
      <c r="CZ39" s="688">
        <v>1.9</v>
      </c>
      <c r="DA39" s="717"/>
      <c r="DB39" s="717"/>
      <c r="DC39" s="721"/>
      <c r="DD39" s="692">
        <v>475046</v>
      </c>
      <c r="DE39" s="719"/>
      <c r="DF39" s="719"/>
      <c r="DG39" s="719"/>
      <c r="DH39" s="719"/>
      <c r="DI39" s="719"/>
      <c r="DJ39" s="719"/>
      <c r="DK39" s="720"/>
      <c r="DL39" s="692" t="s">
        <v>242</v>
      </c>
      <c r="DM39" s="719"/>
      <c r="DN39" s="719"/>
      <c r="DO39" s="719"/>
      <c r="DP39" s="719"/>
      <c r="DQ39" s="719"/>
      <c r="DR39" s="719"/>
      <c r="DS39" s="719"/>
      <c r="DT39" s="719"/>
      <c r="DU39" s="719"/>
      <c r="DV39" s="720"/>
      <c r="DW39" s="688" t="s">
        <v>242</v>
      </c>
      <c r="DX39" s="717"/>
      <c r="DY39" s="717"/>
      <c r="DZ39" s="717"/>
      <c r="EA39" s="717"/>
      <c r="EB39" s="717"/>
      <c r="EC39" s="718"/>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144</v>
      </c>
      <c r="S40" s="684"/>
      <c r="T40" s="684"/>
      <c r="U40" s="684"/>
      <c r="V40" s="684"/>
      <c r="W40" s="684"/>
      <c r="X40" s="684"/>
      <c r="Y40" s="685"/>
      <c r="Z40" s="686" t="s">
        <v>242</v>
      </c>
      <c r="AA40" s="686"/>
      <c r="AB40" s="686"/>
      <c r="AC40" s="686"/>
      <c r="AD40" s="687" t="s">
        <v>236</v>
      </c>
      <c r="AE40" s="687"/>
      <c r="AF40" s="687"/>
      <c r="AG40" s="687"/>
      <c r="AH40" s="687"/>
      <c r="AI40" s="687"/>
      <c r="AJ40" s="687"/>
      <c r="AK40" s="687"/>
      <c r="AL40" s="688" t="s">
        <v>254</v>
      </c>
      <c r="AM40" s="689"/>
      <c r="AN40" s="689"/>
      <c r="AO40" s="690"/>
      <c r="AQ40" s="761" t="s">
        <v>348</v>
      </c>
      <c r="AR40" s="762"/>
      <c r="AS40" s="762"/>
      <c r="AT40" s="762"/>
      <c r="AU40" s="762"/>
      <c r="AV40" s="762"/>
      <c r="AW40" s="762"/>
      <c r="AX40" s="762"/>
      <c r="AY40" s="763"/>
      <c r="AZ40" s="683" t="s">
        <v>242</v>
      </c>
      <c r="BA40" s="684"/>
      <c r="BB40" s="684"/>
      <c r="BC40" s="684"/>
      <c r="BD40" s="719"/>
      <c r="BE40" s="719"/>
      <c r="BF40" s="750"/>
      <c r="BG40" s="764" t="s">
        <v>349</v>
      </c>
      <c r="BH40" s="765"/>
      <c r="BI40" s="765"/>
      <c r="BJ40" s="765"/>
      <c r="BK40" s="765"/>
      <c r="BL40" s="230"/>
      <c r="BM40" s="699" t="s">
        <v>350</v>
      </c>
      <c r="BN40" s="699"/>
      <c r="BO40" s="699"/>
      <c r="BP40" s="699"/>
      <c r="BQ40" s="699"/>
      <c r="BR40" s="699"/>
      <c r="BS40" s="699"/>
      <c r="BT40" s="699"/>
      <c r="BU40" s="700"/>
      <c r="BV40" s="683">
        <v>104</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809877</v>
      </c>
      <c r="CS40" s="684"/>
      <c r="CT40" s="684"/>
      <c r="CU40" s="684"/>
      <c r="CV40" s="684"/>
      <c r="CW40" s="684"/>
      <c r="CX40" s="684"/>
      <c r="CY40" s="685"/>
      <c r="CZ40" s="688">
        <v>3.2</v>
      </c>
      <c r="DA40" s="717"/>
      <c r="DB40" s="717"/>
      <c r="DC40" s="721"/>
      <c r="DD40" s="692">
        <v>320000</v>
      </c>
      <c r="DE40" s="684"/>
      <c r="DF40" s="684"/>
      <c r="DG40" s="684"/>
      <c r="DH40" s="684"/>
      <c r="DI40" s="684"/>
      <c r="DJ40" s="684"/>
      <c r="DK40" s="685"/>
      <c r="DL40" s="692" t="s">
        <v>144</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15">
      <c r="B41" s="680" t="s">
        <v>352</v>
      </c>
      <c r="C41" s="681"/>
      <c r="D41" s="681"/>
      <c r="E41" s="681"/>
      <c r="F41" s="681"/>
      <c r="G41" s="681"/>
      <c r="H41" s="681"/>
      <c r="I41" s="681"/>
      <c r="J41" s="681"/>
      <c r="K41" s="681"/>
      <c r="L41" s="681"/>
      <c r="M41" s="681"/>
      <c r="N41" s="681"/>
      <c r="O41" s="681"/>
      <c r="P41" s="681"/>
      <c r="Q41" s="682"/>
      <c r="R41" s="683">
        <v>828885</v>
      </c>
      <c r="S41" s="684"/>
      <c r="T41" s="684"/>
      <c r="U41" s="684"/>
      <c r="V41" s="684"/>
      <c r="W41" s="684"/>
      <c r="X41" s="684"/>
      <c r="Y41" s="685"/>
      <c r="Z41" s="686">
        <v>3.2</v>
      </c>
      <c r="AA41" s="686"/>
      <c r="AB41" s="686"/>
      <c r="AC41" s="686"/>
      <c r="AD41" s="687" t="s">
        <v>254</v>
      </c>
      <c r="AE41" s="687"/>
      <c r="AF41" s="687"/>
      <c r="AG41" s="687"/>
      <c r="AH41" s="687"/>
      <c r="AI41" s="687"/>
      <c r="AJ41" s="687"/>
      <c r="AK41" s="687"/>
      <c r="AL41" s="688" t="s">
        <v>236</v>
      </c>
      <c r="AM41" s="689"/>
      <c r="AN41" s="689"/>
      <c r="AO41" s="690"/>
      <c r="AQ41" s="761" t="s">
        <v>353</v>
      </c>
      <c r="AR41" s="762"/>
      <c r="AS41" s="762"/>
      <c r="AT41" s="762"/>
      <c r="AU41" s="762"/>
      <c r="AV41" s="762"/>
      <c r="AW41" s="762"/>
      <c r="AX41" s="762"/>
      <c r="AY41" s="763"/>
      <c r="AZ41" s="683">
        <v>851875</v>
      </c>
      <c r="BA41" s="684"/>
      <c r="BB41" s="684"/>
      <c r="BC41" s="684"/>
      <c r="BD41" s="719"/>
      <c r="BE41" s="719"/>
      <c r="BF41" s="750"/>
      <c r="BG41" s="764"/>
      <c r="BH41" s="765"/>
      <c r="BI41" s="765"/>
      <c r="BJ41" s="765"/>
      <c r="BK41" s="765"/>
      <c r="BL41" s="230"/>
      <c r="BM41" s="699" t="s">
        <v>354</v>
      </c>
      <c r="BN41" s="699"/>
      <c r="BO41" s="699"/>
      <c r="BP41" s="699"/>
      <c r="BQ41" s="699"/>
      <c r="BR41" s="699"/>
      <c r="BS41" s="699"/>
      <c r="BT41" s="699"/>
      <c r="BU41" s="700"/>
      <c r="BV41" s="683" t="s">
        <v>236</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236</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356</v>
      </c>
      <c r="C42" s="734"/>
      <c r="D42" s="734"/>
      <c r="E42" s="734"/>
      <c r="F42" s="734"/>
      <c r="G42" s="734"/>
      <c r="H42" s="734"/>
      <c r="I42" s="734"/>
      <c r="J42" s="734"/>
      <c r="K42" s="734"/>
      <c r="L42" s="734"/>
      <c r="M42" s="734"/>
      <c r="N42" s="734"/>
      <c r="O42" s="734"/>
      <c r="P42" s="734"/>
      <c r="Q42" s="735"/>
      <c r="R42" s="768">
        <v>25921934</v>
      </c>
      <c r="S42" s="769"/>
      <c r="T42" s="769"/>
      <c r="U42" s="769"/>
      <c r="V42" s="769"/>
      <c r="W42" s="769"/>
      <c r="X42" s="769"/>
      <c r="Y42" s="777"/>
      <c r="Z42" s="778">
        <v>100</v>
      </c>
      <c r="AA42" s="778"/>
      <c r="AB42" s="778"/>
      <c r="AC42" s="778"/>
      <c r="AD42" s="779">
        <v>14524388</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1883939</v>
      </c>
      <c r="BA42" s="769"/>
      <c r="BB42" s="769"/>
      <c r="BC42" s="769"/>
      <c r="BD42" s="754"/>
      <c r="BE42" s="754"/>
      <c r="BF42" s="756"/>
      <c r="BG42" s="766"/>
      <c r="BH42" s="767"/>
      <c r="BI42" s="767"/>
      <c r="BJ42" s="767"/>
      <c r="BK42" s="767"/>
      <c r="BL42" s="231"/>
      <c r="BM42" s="709" t="s">
        <v>358</v>
      </c>
      <c r="BN42" s="709"/>
      <c r="BO42" s="709"/>
      <c r="BP42" s="709"/>
      <c r="BQ42" s="709"/>
      <c r="BR42" s="709"/>
      <c r="BS42" s="709"/>
      <c r="BT42" s="709"/>
      <c r="BU42" s="710"/>
      <c r="BV42" s="768">
        <v>356</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2149596</v>
      </c>
      <c r="CS42" s="684"/>
      <c r="CT42" s="684"/>
      <c r="CU42" s="684"/>
      <c r="CV42" s="684"/>
      <c r="CW42" s="684"/>
      <c r="CX42" s="684"/>
      <c r="CY42" s="685"/>
      <c r="CZ42" s="688">
        <v>8.4</v>
      </c>
      <c r="DA42" s="689"/>
      <c r="DB42" s="689"/>
      <c r="DC42" s="701"/>
      <c r="DD42" s="692">
        <v>505163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2"/>
      <c r="BW43" s="232"/>
      <c r="BX43" s="232"/>
      <c r="BY43" s="232"/>
      <c r="BZ43" s="232"/>
      <c r="CA43" s="232"/>
      <c r="CB43" s="232"/>
      <c r="CD43" s="680" t="s">
        <v>360</v>
      </c>
      <c r="CE43" s="681"/>
      <c r="CF43" s="681"/>
      <c r="CG43" s="681"/>
      <c r="CH43" s="681"/>
      <c r="CI43" s="681"/>
      <c r="CJ43" s="681"/>
      <c r="CK43" s="681"/>
      <c r="CL43" s="681"/>
      <c r="CM43" s="681"/>
      <c r="CN43" s="681"/>
      <c r="CO43" s="681"/>
      <c r="CP43" s="681"/>
      <c r="CQ43" s="682"/>
      <c r="CR43" s="683">
        <v>53302</v>
      </c>
      <c r="CS43" s="719"/>
      <c r="CT43" s="719"/>
      <c r="CU43" s="719"/>
      <c r="CV43" s="719"/>
      <c r="CW43" s="719"/>
      <c r="CX43" s="719"/>
      <c r="CY43" s="720"/>
      <c r="CZ43" s="688">
        <v>0.2</v>
      </c>
      <c r="DA43" s="717"/>
      <c r="DB43" s="717"/>
      <c r="DC43" s="721"/>
      <c r="DD43" s="692">
        <v>53302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361</v>
      </c>
      <c r="CG44" s="681"/>
      <c r="CH44" s="681"/>
      <c r="CI44" s="681"/>
      <c r="CJ44" s="681"/>
      <c r="CK44" s="681"/>
      <c r="CL44" s="681"/>
      <c r="CM44" s="681"/>
      <c r="CN44" s="681"/>
      <c r="CO44" s="681"/>
      <c r="CP44" s="681"/>
      <c r="CQ44" s="682"/>
      <c r="CR44" s="683">
        <v>2052205</v>
      </c>
      <c r="CS44" s="684"/>
      <c r="CT44" s="684"/>
      <c r="CU44" s="684"/>
      <c r="CV44" s="684"/>
      <c r="CW44" s="684"/>
      <c r="CX44" s="684"/>
      <c r="CY44" s="685"/>
      <c r="CZ44" s="688">
        <v>8.1</v>
      </c>
      <c r="DA44" s="689"/>
      <c r="DB44" s="689"/>
      <c r="DC44" s="701"/>
      <c r="DD44" s="692">
        <v>497418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434485</v>
      </c>
      <c r="CS45" s="719"/>
      <c r="CT45" s="719"/>
      <c r="CU45" s="719"/>
      <c r="CV45" s="719"/>
      <c r="CW45" s="719"/>
      <c r="CX45" s="719"/>
      <c r="CY45" s="720"/>
      <c r="CZ45" s="688">
        <v>1.7</v>
      </c>
      <c r="DA45" s="717"/>
      <c r="DB45" s="717"/>
      <c r="DC45" s="721"/>
      <c r="DD45" s="692">
        <v>19654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24" t="s">
        <v>363</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797"/>
      <c r="CE46" s="798"/>
      <c r="CF46" s="680" t="s">
        <v>364</v>
      </c>
      <c r="CG46" s="681"/>
      <c r="CH46" s="681"/>
      <c r="CI46" s="681"/>
      <c r="CJ46" s="681"/>
      <c r="CK46" s="681"/>
      <c r="CL46" s="681"/>
      <c r="CM46" s="681"/>
      <c r="CN46" s="681"/>
      <c r="CO46" s="681"/>
      <c r="CP46" s="681"/>
      <c r="CQ46" s="682"/>
      <c r="CR46" s="683">
        <v>1617720</v>
      </c>
      <c r="CS46" s="684"/>
      <c r="CT46" s="684"/>
      <c r="CU46" s="684"/>
      <c r="CV46" s="684"/>
      <c r="CW46" s="684"/>
      <c r="CX46" s="684"/>
      <c r="CY46" s="685"/>
      <c r="CZ46" s="688">
        <v>6.3</v>
      </c>
      <c r="DA46" s="689"/>
      <c r="DB46" s="689"/>
      <c r="DC46" s="701"/>
      <c r="DD46" s="692">
        <v>477764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34" t="s">
        <v>365</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797"/>
      <c r="CE47" s="798"/>
      <c r="CF47" s="680" t="s">
        <v>366</v>
      </c>
      <c r="CG47" s="681"/>
      <c r="CH47" s="681"/>
      <c r="CI47" s="681"/>
      <c r="CJ47" s="681"/>
      <c r="CK47" s="681"/>
      <c r="CL47" s="681"/>
      <c r="CM47" s="681"/>
      <c r="CN47" s="681"/>
      <c r="CO47" s="681"/>
      <c r="CP47" s="681"/>
      <c r="CQ47" s="682"/>
      <c r="CR47" s="683">
        <v>97391</v>
      </c>
      <c r="CS47" s="719"/>
      <c r="CT47" s="719"/>
      <c r="CU47" s="719"/>
      <c r="CV47" s="719"/>
      <c r="CW47" s="719"/>
      <c r="CX47" s="719"/>
      <c r="CY47" s="720"/>
      <c r="CZ47" s="688">
        <v>0.4</v>
      </c>
      <c r="DA47" s="717"/>
      <c r="DB47" s="717"/>
      <c r="DC47" s="721"/>
      <c r="DD47" s="692">
        <v>7745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35" t="s">
        <v>367</v>
      </c>
      <c r="CD48" s="799"/>
      <c r="CE48" s="800"/>
      <c r="CF48" s="680" t="s">
        <v>368</v>
      </c>
      <c r="CG48" s="681"/>
      <c r="CH48" s="681"/>
      <c r="CI48" s="681"/>
      <c r="CJ48" s="681"/>
      <c r="CK48" s="681"/>
      <c r="CL48" s="681"/>
      <c r="CM48" s="681"/>
      <c r="CN48" s="681"/>
      <c r="CO48" s="681"/>
      <c r="CP48" s="681"/>
      <c r="CQ48" s="682"/>
      <c r="CR48" s="683" t="s">
        <v>242</v>
      </c>
      <c r="CS48" s="684"/>
      <c r="CT48" s="684"/>
      <c r="CU48" s="684"/>
      <c r="CV48" s="684"/>
      <c r="CW48" s="684"/>
      <c r="CX48" s="684"/>
      <c r="CY48" s="685"/>
      <c r="CZ48" s="688" t="s">
        <v>254</v>
      </c>
      <c r="DA48" s="689"/>
      <c r="DB48" s="689"/>
      <c r="DC48" s="701"/>
      <c r="DD48" s="692" t="s">
        <v>242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369</v>
      </c>
      <c r="CE49" s="734"/>
      <c r="CF49" s="734"/>
      <c r="CG49" s="734"/>
      <c r="CH49" s="734"/>
      <c r="CI49" s="734"/>
      <c r="CJ49" s="734"/>
      <c r="CK49" s="734"/>
      <c r="CL49" s="734"/>
      <c r="CM49" s="734"/>
      <c r="CN49" s="734"/>
      <c r="CO49" s="734"/>
      <c r="CP49" s="734"/>
      <c r="CQ49" s="735"/>
      <c r="CR49" s="768">
        <v>25491793</v>
      </c>
      <c r="CS49" s="754"/>
      <c r="CT49" s="754"/>
      <c r="CU49" s="754"/>
      <c r="CV49" s="754"/>
      <c r="CW49" s="754"/>
      <c r="CX49" s="754"/>
      <c r="CY49" s="785"/>
      <c r="CZ49" s="780">
        <v>100</v>
      </c>
      <c r="DA49" s="786"/>
      <c r="DB49" s="786"/>
      <c r="DC49" s="787"/>
      <c r="DD49" s="788">
        <v>16882995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QYeXYZrQjS88c928Nk92y8odNTXWKrcQP5ZhskP7sAnsTiCN7OtOOZ7q6oQjQnj07FwpY5GoreS8nXWVbgdlw==" saltValue="YJZWOBxYoM83nGiwtFlvP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370</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830" t="s">
        <v>371</v>
      </c>
      <c r="DK2" s="831"/>
      <c r="DL2" s="831"/>
      <c r="DM2" s="831"/>
      <c r="DN2" s="831"/>
      <c r="DO2" s="832"/>
      <c r="DP2" s="244"/>
      <c r="DQ2" s="830" t="s">
        <v>372</v>
      </c>
      <c r="DR2" s="831"/>
      <c r="DS2" s="831"/>
      <c r="DT2" s="831"/>
      <c r="DU2" s="831"/>
      <c r="DV2" s="831"/>
      <c r="DW2" s="831"/>
      <c r="DX2" s="831"/>
      <c r="DY2" s="831"/>
      <c r="DZ2" s="832"/>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47"/>
      <c r="BA4" s="247"/>
      <c r="BB4" s="247"/>
      <c r="BC4" s="247"/>
      <c r="BD4" s="247"/>
      <c r="BE4" s="248"/>
      <c r="BF4" s="248"/>
      <c r="BG4" s="248"/>
      <c r="BH4" s="248"/>
      <c r="BI4" s="248"/>
      <c r="BJ4" s="248"/>
      <c r="BK4" s="248"/>
      <c r="BL4" s="248"/>
      <c r="BM4" s="248"/>
      <c r="BN4" s="248"/>
      <c r="BO4" s="248"/>
      <c r="BP4" s="248"/>
      <c r="BQ4" s="247" t="s">
        <v>374</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1"/>
      <c r="BA5" s="251"/>
      <c r="BB5" s="251"/>
      <c r="BC5" s="251"/>
      <c r="BD5" s="251"/>
      <c r="BE5" s="252"/>
      <c r="BF5" s="252"/>
      <c r="BG5" s="252"/>
      <c r="BH5" s="252"/>
      <c r="BI5" s="252"/>
      <c r="BJ5" s="252"/>
      <c r="BK5" s="252"/>
      <c r="BL5" s="252"/>
      <c r="BM5" s="252"/>
      <c r="BN5" s="252"/>
      <c r="BO5" s="252"/>
      <c r="BP5" s="252"/>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49"/>
    </row>
    <row r="6" spans="1:131" s="250"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47"/>
      <c r="BA6" s="247"/>
      <c r="BB6" s="247"/>
      <c r="BC6" s="247"/>
      <c r="BD6" s="247"/>
      <c r="BE6" s="248"/>
      <c r="BF6" s="248"/>
      <c r="BG6" s="248"/>
      <c r="BH6" s="248"/>
      <c r="BI6" s="248"/>
      <c r="BJ6" s="248"/>
      <c r="BK6" s="248"/>
      <c r="BL6" s="248"/>
      <c r="BM6" s="248"/>
      <c r="BN6" s="248"/>
      <c r="BO6" s="248"/>
      <c r="BP6" s="248"/>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49"/>
    </row>
    <row r="7" spans="1:131" s="250" customFormat="1" ht="26.25" customHeight="1" thickTop="1" x14ac:dyDescent="0.15">
      <c r="A7" s="253">
        <v>1</v>
      </c>
      <c r="B7" s="815" t="s">
        <v>392</v>
      </c>
      <c r="C7" s="816"/>
      <c r="D7" s="816"/>
      <c r="E7" s="816"/>
      <c r="F7" s="816"/>
      <c r="G7" s="816"/>
      <c r="H7" s="816"/>
      <c r="I7" s="816"/>
      <c r="J7" s="816"/>
      <c r="K7" s="816"/>
      <c r="L7" s="816"/>
      <c r="M7" s="816"/>
      <c r="N7" s="816"/>
      <c r="O7" s="816"/>
      <c r="P7" s="817"/>
      <c r="Q7" s="818">
        <v>26279</v>
      </c>
      <c r="R7" s="819"/>
      <c r="S7" s="819"/>
      <c r="T7" s="819"/>
      <c r="U7" s="819"/>
      <c r="V7" s="819">
        <v>25849</v>
      </c>
      <c r="W7" s="819"/>
      <c r="X7" s="819"/>
      <c r="Y7" s="819"/>
      <c r="Z7" s="819"/>
      <c r="AA7" s="819">
        <v>430</v>
      </c>
      <c r="AB7" s="819"/>
      <c r="AC7" s="819"/>
      <c r="AD7" s="819"/>
      <c r="AE7" s="820"/>
      <c r="AF7" s="821">
        <v>191</v>
      </c>
      <c r="AG7" s="822"/>
      <c r="AH7" s="822"/>
      <c r="AI7" s="822"/>
      <c r="AJ7" s="823"/>
      <c r="AK7" s="858" t="s">
        <v>601</v>
      </c>
      <c r="AL7" s="859"/>
      <c r="AM7" s="859"/>
      <c r="AN7" s="859"/>
      <c r="AO7" s="859"/>
      <c r="AP7" s="859">
        <v>19639</v>
      </c>
      <c r="AQ7" s="859"/>
      <c r="AR7" s="859"/>
      <c r="AS7" s="859"/>
      <c r="AT7" s="859"/>
      <c r="AU7" s="860"/>
      <c r="AV7" s="860"/>
      <c r="AW7" s="860"/>
      <c r="AX7" s="860"/>
      <c r="AY7" s="861"/>
      <c r="AZ7" s="247"/>
      <c r="BA7" s="247"/>
      <c r="BB7" s="247"/>
      <c r="BC7" s="247"/>
      <c r="BD7" s="247"/>
      <c r="BE7" s="248"/>
      <c r="BF7" s="248"/>
      <c r="BG7" s="248"/>
      <c r="BH7" s="248"/>
      <c r="BI7" s="248"/>
      <c r="BJ7" s="248"/>
      <c r="BK7" s="248"/>
      <c r="BL7" s="248"/>
      <c r="BM7" s="248"/>
      <c r="BN7" s="248"/>
      <c r="BO7" s="248"/>
      <c r="BP7" s="248"/>
      <c r="BQ7" s="254">
        <v>1</v>
      </c>
      <c r="BR7" s="255"/>
      <c r="BS7" s="862" t="s">
        <v>600</v>
      </c>
      <c r="BT7" s="863"/>
      <c r="BU7" s="863"/>
      <c r="BV7" s="863"/>
      <c r="BW7" s="863"/>
      <c r="BX7" s="863"/>
      <c r="BY7" s="863"/>
      <c r="BZ7" s="863"/>
      <c r="CA7" s="863"/>
      <c r="CB7" s="863"/>
      <c r="CC7" s="863"/>
      <c r="CD7" s="863"/>
      <c r="CE7" s="863"/>
      <c r="CF7" s="863"/>
      <c r="CG7" s="864"/>
      <c r="CH7" s="855">
        <v>2</v>
      </c>
      <c r="CI7" s="856"/>
      <c r="CJ7" s="856"/>
      <c r="CK7" s="856"/>
      <c r="CL7" s="857"/>
      <c r="CM7" s="855">
        <v>86</v>
      </c>
      <c r="CN7" s="856"/>
      <c r="CO7" s="856"/>
      <c r="CP7" s="856"/>
      <c r="CQ7" s="857"/>
      <c r="CR7" s="855">
        <v>5</v>
      </c>
      <c r="CS7" s="856"/>
      <c r="CT7" s="856"/>
      <c r="CU7" s="856"/>
      <c r="CV7" s="857"/>
      <c r="CW7" s="855" t="s">
        <v>601</v>
      </c>
      <c r="CX7" s="856"/>
      <c r="CY7" s="856"/>
      <c r="CZ7" s="856"/>
      <c r="DA7" s="857"/>
      <c r="DB7" s="855" t="s">
        <v>601</v>
      </c>
      <c r="DC7" s="856"/>
      <c r="DD7" s="856"/>
      <c r="DE7" s="856"/>
      <c r="DF7" s="857"/>
      <c r="DG7" s="855">
        <v>345</v>
      </c>
      <c r="DH7" s="856"/>
      <c r="DI7" s="856"/>
      <c r="DJ7" s="856"/>
      <c r="DK7" s="857"/>
      <c r="DL7" s="855" t="s">
        <v>601</v>
      </c>
      <c r="DM7" s="856"/>
      <c r="DN7" s="856"/>
      <c r="DO7" s="856"/>
      <c r="DP7" s="857"/>
      <c r="DQ7" s="855" t="s">
        <v>601</v>
      </c>
      <c r="DR7" s="856"/>
      <c r="DS7" s="856"/>
      <c r="DT7" s="856"/>
      <c r="DU7" s="857"/>
      <c r="DV7" s="836"/>
      <c r="DW7" s="837"/>
      <c r="DX7" s="837"/>
      <c r="DY7" s="837"/>
      <c r="DZ7" s="838"/>
      <c r="EA7" s="249"/>
    </row>
    <row r="8" spans="1:131" s="250" customFormat="1" ht="26.25" customHeight="1" x14ac:dyDescent="0.15">
      <c r="A8" s="256">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47"/>
      <c r="BA8" s="247"/>
      <c r="BB8" s="247"/>
      <c r="BC8" s="247"/>
      <c r="BD8" s="247"/>
      <c r="BE8" s="248"/>
      <c r="BF8" s="248"/>
      <c r="BG8" s="248"/>
      <c r="BH8" s="248"/>
      <c r="BI8" s="248"/>
      <c r="BJ8" s="248"/>
      <c r="BK8" s="248"/>
      <c r="BL8" s="248"/>
      <c r="BM8" s="248"/>
      <c r="BN8" s="248"/>
      <c r="BO8" s="248"/>
      <c r="BP8" s="248"/>
      <c r="BQ8" s="257">
        <v>2</v>
      </c>
      <c r="BR8" s="258"/>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49"/>
    </row>
    <row r="9" spans="1:131" s="250" customFormat="1" ht="26.25" customHeight="1" x14ac:dyDescent="0.15">
      <c r="A9" s="256">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47"/>
      <c r="BA9" s="247"/>
      <c r="BB9" s="247"/>
      <c r="BC9" s="247"/>
      <c r="BD9" s="247"/>
      <c r="BE9" s="248"/>
      <c r="BF9" s="248"/>
      <c r="BG9" s="248"/>
      <c r="BH9" s="248"/>
      <c r="BI9" s="248"/>
      <c r="BJ9" s="248"/>
      <c r="BK9" s="248"/>
      <c r="BL9" s="248"/>
      <c r="BM9" s="248"/>
      <c r="BN9" s="248"/>
      <c r="BO9" s="248"/>
      <c r="BP9" s="248"/>
      <c r="BQ9" s="257">
        <v>3</v>
      </c>
      <c r="BR9" s="258"/>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49"/>
    </row>
    <row r="10" spans="1:131" s="250" customFormat="1" ht="26.25" customHeight="1" x14ac:dyDescent="0.15">
      <c r="A10" s="256">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47"/>
      <c r="BA10" s="247"/>
      <c r="BB10" s="247"/>
      <c r="BC10" s="247"/>
      <c r="BD10" s="247"/>
      <c r="BE10" s="248"/>
      <c r="BF10" s="248"/>
      <c r="BG10" s="248"/>
      <c r="BH10" s="248"/>
      <c r="BI10" s="248"/>
      <c r="BJ10" s="248"/>
      <c r="BK10" s="248"/>
      <c r="BL10" s="248"/>
      <c r="BM10" s="248"/>
      <c r="BN10" s="248"/>
      <c r="BO10" s="248"/>
      <c r="BP10" s="248"/>
      <c r="BQ10" s="257">
        <v>4</v>
      </c>
      <c r="BR10" s="258"/>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49"/>
    </row>
    <row r="11" spans="1:131" s="250" customFormat="1" ht="26.25" customHeight="1" x14ac:dyDescent="0.15">
      <c r="A11" s="256">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47"/>
      <c r="BA11" s="247"/>
      <c r="BB11" s="247"/>
      <c r="BC11" s="247"/>
      <c r="BD11" s="247"/>
      <c r="BE11" s="248"/>
      <c r="BF11" s="248"/>
      <c r="BG11" s="248"/>
      <c r="BH11" s="248"/>
      <c r="BI11" s="248"/>
      <c r="BJ11" s="248"/>
      <c r="BK11" s="248"/>
      <c r="BL11" s="248"/>
      <c r="BM11" s="248"/>
      <c r="BN11" s="248"/>
      <c r="BO11" s="248"/>
      <c r="BP11" s="248"/>
      <c r="BQ11" s="257">
        <v>5</v>
      </c>
      <c r="BR11" s="258"/>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49"/>
    </row>
    <row r="12" spans="1:131" s="250" customFormat="1" ht="26.25" customHeight="1" x14ac:dyDescent="0.15">
      <c r="A12" s="256">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47"/>
      <c r="BA12" s="247"/>
      <c r="BB12" s="247"/>
      <c r="BC12" s="247"/>
      <c r="BD12" s="247"/>
      <c r="BE12" s="248"/>
      <c r="BF12" s="248"/>
      <c r="BG12" s="248"/>
      <c r="BH12" s="248"/>
      <c r="BI12" s="248"/>
      <c r="BJ12" s="248"/>
      <c r="BK12" s="248"/>
      <c r="BL12" s="248"/>
      <c r="BM12" s="248"/>
      <c r="BN12" s="248"/>
      <c r="BO12" s="248"/>
      <c r="BP12" s="248"/>
      <c r="BQ12" s="257">
        <v>6</v>
      </c>
      <c r="BR12" s="258"/>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49"/>
    </row>
    <row r="13" spans="1:131" s="250" customFormat="1" ht="26.25" customHeight="1" x14ac:dyDescent="0.15">
      <c r="A13" s="256">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47"/>
      <c r="BA13" s="247"/>
      <c r="BB13" s="247"/>
      <c r="BC13" s="247"/>
      <c r="BD13" s="247"/>
      <c r="BE13" s="248"/>
      <c r="BF13" s="248"/>
      <c r="BG13" s="248"/>
      <c r="BH13" s="248"/>
      <c r="BI13" s="248"/>
      <c r="BJ13" s="248"/>
      <c r="BK13" s="248"/>
      <c r="BL13" s="248"/>
      <c r="BM13" s="248"/>
      <c r="BN13" s="248"/>
      <c r="BO13" s="248"/>
      <c r="BP13" s="248"/>
      <c r="BQ13" s="257">
        <v>7</v>
      </c>
      <c r="BR13" s="258"/>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49"/>
    </row>
    <row r="14" spans="1:131" s="250" customFormat="1" ht="26.25" customHeight="1" x14ac:dyDescent="0.15">
      <c r="A14" s="256">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47"/>
      <c r="BA14" s="247"/>
      <c r="BB14" s="247"/>
      <c r="BC14" s="247"/>
      <c r="BD14" s="247"/>
      <c r="BE14" s="248"/>
      <c r="BF14" s="248"/>
      <c r="BG14" s="248"/>
      <c r="BH14" s="248"/>
      <c r="BI14" s="248"/>
      <c r="BJ14" s="248"/>
      <c r="BK14" s="248"/>
      <c r="BL14" s="248"/>
      <c r="BM14" s="248"/>
      <c r="BN14" s="248"/>
      <c r="BO14" s="248"/>
      <c r="BP14" s="248"/>
      <c r="BQ14" s="257">
        <v>8</v>
      </c>
      <c r="BR14" s="258"/>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49"/>
    </row>
    <row r="15" spans="1:131" s="250" customFormat="1" ht="26.25" customHeight="1" x14ac:dyDescent="0.15">
      <c r="A15" s="256">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47"/>
      <c r="BA15" s="247"/>
      <c r="BB15" s="247"/>
      <c r="BC15" s="247"/>
      <c r="BD15" s="247"/>
      <c r="BE15" s="248"/>
      <c r="BF15" s="248"/>
      <c r="BG15" s="248"/>
      <c r="BH15" s="248"/>
      <c r="BI15" s="248"/>
      <c r="BJ15" s="248"/>
      <c r="BK15" s="248"/>
      <c r="BL15" s="248"/>
      <c r="BM15" s="248"/>
      <c r="BN15" s="248"/>
      <c r="BO15" s="248"/>
      <c r="BP15" s="248"/>
      <c r="BQ15" s="257">
        <v>9</v>
      </c>
      <c r="BR15" s="258"/>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49"/>
    </row>
    <row r="16" spans="1:131" s="250" customFormat="1" ht="26.25" customHeight="1" x14ac:dyDescent="0.15">
      <c r="A16" s="256">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47"/>
      <c r="BA16" s="247"/>
      <c r="BB16" s="247"/>
      <c r="BC16" s="247"/>
      <c r="BD16" s="247"/>
      <c r="BE16" s="248"/>
      <c r="BF16" s="248"/>
      <c r="BG16" s="248"/>
      <c r="BH16" s="248"/>
      <c r="BI16" s="248"/>
      <c r="BJ16" s="248"/>
      <c r="BK16" s="248"/>
      <c r="BL16" s="248"/>
      <c r="BM16" s="248"/>
      <c r="BN16" s="248"/>
      <c r="BO16" s="248"/>
      <c r="BP16" s="248"/>
      <c r="BQ16" s="257">
        <v>10</v>
      </c>
      <c r="BR16" s="258"/>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49"/>
    </row>
    <row r="17" spans="1:131" s="250" customFormat="1" ht="26.25" customHeight="1" x14ac:dyDescent="0.15">
      <c r="A17" s="256">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47"/>
      <c r="BA17" s="247"/>
      <c r="BB17" s="247"/>
      <c r="BC17" s="247"/>
      <c r="BD17" s="247"/>
      <c r="BE17" s="248"/>
      <c r="BF17" s="248"/>
      <c r="BG17" s="248"/>
      <c r="BH17" s="248"/>
      <c r="BI17" s="248"/>
      <c r="BJ17" s="248"/>
      <c r="BK17" s="248"/>
      <c r="BL17" s="248"/>
      <c r="BM17" s="248"/>
      <c r="BN17" s="248"/>
      <c r="BO17" s="248"/>
      <c r="BP17" s="248"/>
      <c r="BQ17" s="257">
        <v>11</v>
      </c>
      <c r="BR17" s="258"/>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49"/>
    </row>
    <row r="18" spans="1:131" s="250" customFormat="1" ht="26.25" customHeight="1" x14ac:dyDescent="0.15">
      <c r="A18" s="256">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47"/>
      <c r="BA18" s="247"/>
      <c r="BB18" s="247"/>
      <c r="BC18" s="247"/>
      <c r="BD18" s="247"/>
      <c r="BE18" s="248"/>
      <c r="BF18" s="248"/>
      <c r="BG18" s="248"/>
      <c r="BH18" s="248"/>
      <c r="BI18" s="248"/>
      <c r="BJ18" s="248"/>
      <c r="BK18" s="248"/>
      <c r="BL18" s="248"/>
      <c r="BM18" s="248"/>
      <c r="BN18" s="248"/>
      <c r="BO18" s="248"/>
      <c r="BP18" s="248"/>
      <c r="BQ18" s="257">
        <v>12</v>
      </c>
      <c r="BR18" s="258"/>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49"/>
    </row>
    <row r="19" spans="1:131" s="250" customFormat="1" ht="26.25" customHeight="1" x14ac:dyDescent="0.15">
      <c r="A19" s="256">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47"/>
      <c r="BA19" s="247"/>
      <c r="BB19" s="247"/>
      <c r="BC19" s="247"/>
      <c r="BD19" s="247"/>
      <c r="BE19" s="248"/>
      <c r="BF19" s="248"/>
      <c r="BG19" s="248"/>
      <c r="BH19" s="248"/>
      <c r="BI19" s="248"/>
      <c r="BJ19" s="248"/>
      <c r="BK19" s="248"/>
      <c r="BL19" s="248"/>
      <c r="BM19" s="248"/>
      <c r="BN19" s="248"/>
      <c r="BO19" s="248"/>
      <c r="BP19" s="248"/>
      <c r="BQ19" s="257">
        <v>13</v>
      </c>
      <c r="BR19" s="258"/>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49"/>
    </row>
    <row r="20" spans="1:131" s="250" customFormat="1" ht="26.25" customHeight="1" x14ac:dyDescent="0.15">
      <c r="A20" s="256">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47"/>
      <c r="BA20" s="247"/>
      <c r="BB20" s="247"/>
      <c r="BC20" s="247"/>
      <c r="BD20" s="247"/>
      <c r="BE20" s="248"/>
      <c r="BF20" s="248"/>
      <c r="BG20" s="248"/>
      <c r="BH20" s="248"/>
      <c r="BI20" s="248"/>
      <c r="BJ20" s="248"/>
      <c r="BK20" s="248"/>
      <c r="BL20" s="248"/>
      <c r="BM20" s="248"/>
      <c r="BN20" s="248"/>
      <c r="BO20" s="248"/>
      <c r="BP20" s="248"/>
      <c r="BQ20" s="257">
        <v>14</v>
      </c>
      <c r="BR20" s="258"/>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49"/>
    </row>
    <row r="21" spans="1:131" s="250" customFormat="1" ht="26.25" customHeight="1" thickBot="1" x14ac:dyDescent="0.2">
      <c r="A21" s="256">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47"/>
      <c r="BA21" s="247"/>
      <c r="BB21" s="247"/>
      <c r="BC21" s="247"/>
      <c r="BD21" s="247"/>
      <c r="BE21" s="248"/>
      <c r="BF21" s="248"/>
      <c r="BG21" s="248"/>
      <c r="BH21" s="248"/>
      <c r="BI21" s="248"/>
      <c r="BJ21" s="248"/>
      <c r="BK21" s="248"/>
      <c r="BL21" s="248"/>
      <c r="BM21" s="248"/>
      <c r="BN21" s="248"/>
      <c r="BO21" s="248"/>
      <c r="BP21" s="248"/>
      <c r="BQ21" s="257">
        <v>15</v>
      </c>
      <c r="BR21" s="258"/>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49"/>
    </row>
    <row r="22" spans="1:131" s="250" customFormat="1" ht="26.25" customHeight="1" x14ac:dyDescent="0.15">
      <c r="A22" s="256">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48"/>
      <c r="BF22" s="248"/>
      <c r="BG22" s="248"/>
      <c r="BH22" s="248"/>
      <c r="BI22" s="248"/>
      <c r="BJ22" s="248"/>
      <c r="BK22" s="248"/>
      <c r="BL22" s="248"/>
      <c r="BM22" s="248"/>
      <c r="BN22" s="248"/>
      <c r="BO22" s="248"/>
      <c r="BP22" s="248"/>
      <c r="BQ22" s="257">
        <v>16</v>
      </c>
      <c r="BR22" s="258"/>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49"/>
    </row>
    <row r="23" spans="1:131" s="250" customFormat="1" ht="26.25" customHeight="1" thickBot="1" x14ac:dyDescent="0.2">
      <c r="A23" s="259" t="s">
        <v>394</v>
      </c>
      <c r="B23" s="874" t="s">
        <v>395</v>
      </c>
      <c r="C23" s="875"/>
      <c r="D23" s="875"/>
      <c r="E23" s="875"/>
      <c r="F23" s="875"/>
      <c r="G23" s="875"/>
      <c r="H23" s="875"/>
      <c r="I23" s="875"/>
      <c r="J23" s="875"/>
      <c r="K23" s="875"/>
      <c r="L23" s="875"/>
      <c r="M23" s="875"/>
      <c r="N23" s="875"/>
      <c r="O23" s="875"/>
      <c r="P23" s="876"/>
      <c r="Q23" s="877">
        <v>25922</v>
      </c>
      <c r="R23" s="878"/>
      <c r="S23" s="878"/>
      <c r="T23" s="878"/>
      <c r="U23" s="878"/>
      <c r="V23" s="878">
        <v>25492</v>
      </c>
      <c r="W23" s="878"/>
      <c r="X23" s="878"/>
      <c r="Y23" s="878"/>
      <c r="Z23" s="878"/>
      <c r="AA23" s="878">
        <v>430</v>
      </c>
      <c r="AB23" s="878"/>
      <c r="AC23" s="878"/>
      <c r="AD23" s="878"/>
      <c r="AE23" s="879"/>
      <c r="AF23" s="880">
        <v>191</v>
      </c>
      <c r="AG23" s="878"/>
      <c r="AH23" s="878"/>
      <c r="AI23" s="878"/>
      <c r="AJ23" s="881"/>
      <c r="AK23" s="882"/>
      <c r="AL23" s="883"/>
      <c r="AM23" s="883"/>
      <c r="AN23" s="883"/>
      <c r="AO23" s="883"/>
      <c r="AP23" s="878">
        <v>19639</v>
      </c>
      <c r="AQ23" s="878"/>
      <c r="AR23" s="878"/>
      <c r="AS23" s="878"/>
      <c r="AT23" s="878"/>
      <c r="AU23" s="884"/>
      <c r="AV23" s="884"/>
      <c r="AW23" s="884"/>
      <c r="AX23" s="884"/>
      <c r="AY23" s="885"/>
      <c r="AZ23" s="893" t="s">
        <v>396</v>
      </c>
      <c r="BA23" s="894"/>
      <c r="BB23" s="894"/>
      <c r="BC23" s="894"/>
      <c r="BD23" s="895"/>
      <c r="BE23" s="248"/>
      <c r="BF23" s="248"/>
      <c r="BG23" s="248"/>
      <c r="BH23" s="248"/>
      <c r="BI23" s="248"/>
      <c r="BJ23" s="248"/>
      <c r="BK23" s="248"/>
      <c r="BL23" s="248"/>
      <c r="BM23" s="248"/>
      <c r="BN23" s="248"/>
      <c r="BO23" s="248"/>
      <c r="BP23" s="248"/>
      <c r="BQ23" s="257">
        <v>17</v>
      </c>
      <c r="BR23" s="258"/>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49"/>
    </row>
    <row r="24" spans="1:131" s="250"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47"/>
      <c r="BA24" s="247"/>
      <c r="BB24" s="247"/>
      <c r="BC24" s="247"/>
      <c r="BD24" s="247"/>
      <c r="BE24" s="248"/>
      <c r="BF24" s="248"/>
      <c r="BG24" s="248"/>
      <c r="BH24" s="248"/>
      <c r="BI24" s="248"/>
      <c r="BJ24" s="248"/>
      <c r="BK24" s="248"/>
      <c r="BL24" s="248"/>
      <c r="BM24" s="248"/>
      <c r="BN24" s="248"/>
      <c r="BO24" s="248"/>
      <c r="BP24" s="248"/>
      <c r="BQ24" s="257">
        <v>18</v>
      </c>
      <c r="BR24" s="258"/>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49"/>
    </row>
    <row r="25" spans="1:131" s="242"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47"/>
      <c r="BK25" s="247"/>
      <c r="BL25" s="247"/>
      <c r="BM25" s="247"/>
      <c r="BN25" s="247"/>
      <c r="BO25" s="260"/>
      <c r="BP25" s="260"/>
      <c r="BQ25" s="257">
        <v>19</v>
      </c>
      <c r="BR25" s="258"/>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1"/>
    </row>
    <row r="26" spans="1:131" s="242" customFormat="1" ht="26.25" customHeight="1" x14ac:dyDescent="0.15">
      <c r="A26" s="824" t="s">
        <v>375</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382</v>
      </c>
      <c r="BF26" s="802"/>
      <c r="BG26" s="802"/>
      <c r="BH26" s="802"/>
      <c r="BI26" s="813"/>
      <c r="BJ26" s="247"/>
      <c r="BK26" s="247"/>
      <c r="BL26" s="247"/>
      <c r="BM26" s="247"/>
      <c r="BN26" s="247"/>
      <c r="BO26" s="260"/>
      <c r="BP26" s="260"/>
      <c r="BQ26" s="257">
        <v>20</v>
      </c>
      <c r="BR26" s="258"/>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1"/>
    </row>
    <row r="27" spans="1:131" s="242"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47"/>
      <c r="BK27" s="247"/>
      <c r="BL27" s="247"/>
      <c r="BM27" s="247"/>
      <c r="BN27" s="247"/>
      <c r="BO27" s="260"/>
      <c r="BP27" s="260"/>
      <c r="BQ27" s="257">
        <v>21</v>
      </c>
      <c r="BR27" s="258"/>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1"/>
    </row>
    <row r="28" spans="1:131" s="242" customFormat="1" ht="26.25" customHeight="1" thickTop="1" x14ac:dyDescent="0.15">
      <c r="A28" s="261">
        <v>1</v>
      </c>
      <c r="B28" s="815" t="s">
        <v>407</v>
      </c>
      <c r="C28" s="816"/>
      <c r="D28" s="816"/>
      <c r="E28" s="816"/>
      <c r="F28" s="816"/>
      <c r="G28" s="816"/>
      <c r="H28" s="816"/>
      <c r="I28" s="816"/>
      <c r="J28" s="816"/>
      <c r="K28" s="816"/>
      <c r="L28" s="816"/>
      <c r="M28" s="816"/>
      <c r="N28" s="816"/>
      <c r="O28" s="816"/>
      <c r="P28" s="817"/>
      <c r="Q28" s="906">
        <v>8018</v>
      </c>
      <c r="R28" s="907"/>
      <c r="S28" s="907"/>
      <c r="T28" s="907"/>
      <c r="U28" s="907"/>
      <c r="V28" s="907">
        <v>7869</v>
      </c>
      <c r="W28" s="907"/>
      <c r="X28" s="907"/>
      <c r="Y28" s="907"/>
      <c r="Z28" s="907"/>
      <c r="AA28" s="907">
        <v>149</v>
      </c>
      <c r="AB28" s="907"/>
      <c r="AC28" s="907"/>
      <c r="AD28" s="907"/>
      <c r="AE28" s="908"/>
      <c r="AF28" s="909">
        <v>149</v>
      </c>
      <c r="AG28" s="907"/>
      <c r="AH28" s="907"/>
      <c r="AI28" s="907"/>
      <c r="AJ28" s="910"/>
      <c r="AK28" s="911">
        <v>847</v>
      </c>
      <c r="AL28" s="902"/>
      <c r="AM28" s="902"/>
      <c r="AN28" s="902"/>
      <c r="AO28" s="902"/>
      <c r="AP28" s="902" t="s">
        <v>601</v>
      </c>
      <c r="AQ28" s="902"/>
      <c r="AR28" s="902"/>
      <c r="AS28" s="902"/>
      <c r="AT28" s="902"/>
      <c r="AU28" s="902" t="s">
        <v>601</v>
      </c>
      <c r="AV28" s="902"/>
      <c r="AW28" s="902"/>
      <c r="AX28" s="902"/>
      <c r="AY28" s="902"/>
      <c r="AZ28" s="903" t="s">
        <v>601</v>
      </c>
      <c r="BA28" s="903"/>
      <c r="BB28" s="903"/>
      <c r="BC28" s="903"/>
      <c r="BD28" s="903"/>
      <c r="BE28" s="904"/>
      <c r="BF28" s="904"/>
      <c r="BG28" s="904"/>
      <c r="BH28" s="904"/>
      <c r="BI28" s="905"/>
      <c r="BJ28" s="247"/>
      <c r="BK28" s="247"/>
      <c r="BL28" s="247"/>
      <c r="BM28" s="247"/>
      <c r="BN28" s="247"/>
      <c r="BO28" s="260"/>
      <c r="BP28" s="260"/>
      <c r="BQ28" s="257">
        <v>22</v>
      </c>
      <c r="BR28" s="258"/>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1"/>
    </row>
    <row r="29" spans="1:131" s="242" customFormat="1" ht="26.25" customHeight="1" x14ac:dyDescent="0.15">
      <c r="A29" s="261">
        <v>2</v>
      </c>
      <c r="B29" s="839" t="s">
        <v>408</v>
      </c>
      <c r="C29" s="840"/>
      <c r="D29" s="840"/>
      <c r="E29" s="840"/>
      <c r="F29" s="840"/>
      <c r="G29" s="840"/>
      <c r="H29" s="840"/>
      <c r="I29" s="840"/>
      <c r="J29" s="840"/>
      <c r="K29" s="840"/>
      <c r="L29" s="840"/>
      <c r="M29" s="840"/>
      <c r="N29" s="840"/>
      <c r="O29" s="840"/>
      <c r="P29" s="841"/>
      <c r="Q29" s="842">
        <v>9</v>
      </c>
      <c r="R29" s="843"/>
      <c r="S29" s="843"/>
      <c r="T29" s="843"/>
      <c r="U29" s="843"/>
      <c r="V29" s="843">
        <v>9</v>
      </c>
      <c r="W29" s="843"/>
      <c r="X29" s="843"/>
      <c r="Y29" s="843"/>
      <c r="Z29" s="843"/>
      <c r="AA29" s="843" t="s">
        <v>601</v>
      </c>
      <c r="AB29" s="843"/>
      <c r="AC29" s="843"/>
      <c r="AD29" s="843"/>
      <c r="AE29" s="844"/>
      <c r="AF29" s="845" t="s">
        <v>127</v>
      </c>
      <c r="AG29" s="846"/>
      <c r="AH29" s="846"/>
      <c r="AI29" s="846"/>
      <c r="AJ29" s="847"/>
      <c r="AK29" s="914">
        <v>5</v>
      </c>
      <c r="AL29" s="915"/>
      <c r="AM29" s="915"/>
      <c r="AN29" s="915"/>
      <c r="AO29" s="915"/>
      <c r="AP29" s="915" t="s">
        <v>601</v>
      </c>
      <c r="AQ29" s="915"/>
      <c r="AR29" s="915"/>
      <c r="AS29" s="915"/>
      <c r="AT29" s="915"/>
      <c r="AU29" s="915" t="s">
        <v>601</v>
      </c>
      <c r="AV29" s="915"/>
      <c r="AW29" s="915"/>
      <c r="AX29" s="915"/>
      <c r="AY29" s="915"/>
      <c r="AZ29" s="916" t="s">
        <v>601</v>
      </c>
      <c r="BA29" s="916"/>
      <c r="BB29" s="916"/>
      <c r="BC29" s="916"/>
      <c r="BD29" s="916"/>
      <c r="BE29" s="912"/>
      <c r="BF29" s="912"/>
      <c r="BG29" s="912"/>
      <c r="BH29" s="912"/>
      <c r="BI29" s="913"/>
      <c r="BJ29" s="247"/>
      <c r="BK29" s="247"/>
      <c r="BL29" s="247"/>
      <c r="BM29" s="247"/>
      <c r="BN29" s="247"/>
      <c r="BO29" s="260"/>
      <c r="BP29" s="260"/>
      <c r="BQ29" s="257">
        <v>23</v>
      </c>
      <c r="BR29" s="258"/>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1"/>
    </row>
    <row r="30" spans="1:131" s="242" customFormat="1" ht="26.25" customHeight="1" x14ac:dyDescent="0.15">
      <c r="A30" s="261">
        <v>3</v>
      </c>
      <c r="B30" s="839" t="s">
        <v>409</v>
      </c>
      <c r="C30" s="840"/>
      <c r="D30" s="840"/>
      <c r="E30" s="840"/>
      <c r="F30" s="840"/>
      <c r="G30" s="840"/>
      <c r="H30" s="840"/>
      <c r="I30" s="840"/>
      <c r="J30" s="840"/>
      <c r="K30" s="840"/>
      <c r="L30" s="840"/>
      <c r="M30" s="840"/>
      <c r="N30" s="840"/>
      <c r="O30" s="840"/>
      <c r="P30" s="841"/>
      <c r="Q30" s="842">
        <v>6202</v>
      </c>
      <c r="R30" s="843"/>
      <c r="S30" s="843"/>
      <c r="T30" s="843"/>
      <c r="U30" s="843"/>
      <c r="V30" s="843">
        <v>6037</v>
      </c>
      <c r="W30" s="843"/>
      <c r="X30" s="843"/>
      <c r="Y30" s="843"/>
      <c r="Z30" s="843"/>
      <c r="AA30" s="843">
        <v>165</v>
      </c>
      <c r="AB30" s="843"/>
      <c r="AC30" s="843"/>
      <c r="AD30" s="843"/>
      <c r="AE30" s="844"/>
      <c r="AF30" s="845">
        <v>165</v>
      </c>
      <c r="AG30" s="846"/>
      <c r="AH30" s="846"/>
      <c r="AI30" s="846"/>
      <c r="AJ30" s="847"/>
      <c r="AK30" s="914">
        <v>905</v>
      </c>
      <c r="AL30" s="915"/>
      <c r="AM30" s="915"/>
      <c r="AN30" s="915"/>
      <c r="AO30" s="915"/>
      <c r="AP30" s="915" t="s">
        <v>601</v>
      </c>
      <c r="AQ30" s="915"/>
      <c r="AR30" s="915"/>
      <c r="AS30" s="915"/>
      <c r="AT30" s="915"/>
      <c r="AU30" s="915" t="s">
        <v>601</v>
      </c>
      <c r="AV30" s="915"/>
      <c r="AW30" s="915"/>
      <c r="AX30" s="915"/>
      <c r="AY30" s="915"/>
      <c r="AZ30" s="916" t="s">
        <v>601</v>
      </c>
      <c r="BA30" s="916"/>
      <c r="BB30" s="916"/>
      <c r="BC30" s="916"/>
      <c r="BD30" s="916"/>
      <c r="BE30" s="912"/>
      <c r="BF30" s="912"/>
      <c r="BG30" s="912"/>
      <c r="BH30" s="912"/>
      <c r="BI30" s="913"/>
      <c r="BJ30" s="247"/>
      <c r="BK30" s="247"/>
      <c r="BL30" s="247"/>
      <c r="BM30" s="247"/>
      <c r="BN30" s="247"/>
      <c r="BO30" s="260"/>
      <c r="BP30" s="260"/>
      <c r="BQ30" s="257">
        <v>24</v>
      </c>
      <c r="BR30" s="258"/>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1"/>
    </row>
    <row r="31" spans="1:131" s="242" customFormat="1" ht="26.25" customHeight="1" x14ac:dyDescent="0.15">
      <c r="A31" s="261">
        <v>4</v>
      </c>
      <c r="B31" s="839" t="s">
        <v>410</v>
      </c>
      <c r="C31" s="840"/>
      <c r="D31" s="840"/>
      <c r="E31" s="840"/>
      <c r="F31" s="840"/>
      <c r="G31" s="840"/>
      <c r="H31" s="840"/>
      <c r="I31" s="840"/>
      <c r="J31" s="840"/>
      <c r="K31" s="840"/>
      <c r="L31" s="840"/>
      <c r="M31" s="840"/>
      <c r="N31" s="840"/>
      <c r="O31" s="840"/>
      <c r="P31" s="841"/>
      <c r="Q31" s="842">
        <v>1014</v>
      </c>
      <c r="R31" s="843"/>
      <c r="S31" s="843"/>
      <c r="T31" s="843"/>
      <c r="U31" s="843"/>
      <c r="V31" s="843">
        <v>982</v>
      </c>
      <c r="W31" s="843"/>
      <c r="X31" s="843"/>
      <c r="Y31" s="843"/>
      <c r="Z31" s="843"/>
      <c r="AA31" s="843">
        <v>32</v>
      </c>
      <c r="AB31" s="843"/>
      <c r="AC31" s="843"/>
      <c r="AD31" s="843"/>
      <c r="AE31" s="844"/>
      <c r="AF31" s="845">
        <v>32</v>
      </c>
      <c r="AG31" s="846"/>
      <c r="AH31" s="846"/>
      <c r="AI31" s="846"/>
      <c r="AJ31" s="847"/>
      <c r="AK31" s="914">
        <v>204</v>
      </c>
      <c r="AL31" s="915"/>
      <c r="AM31" s="915"/>
      <c r="AN31" s="915"/>
      <c r="AO31" s="915"/>
      <c r="AP31" s="915" t="s">
        <v>601</v>
      </c>
      <c r="AQ31" s="915"/>
      <c r="AR31" s="915"/>
      <c r="AS31" s="915"/>
      <c r="AT31" s="915"/>
      <c r="AU31" s="915" t="s">
        <v>601</v>
      </c>
      <c r="AV31" s="915"/>
      <c r="AW31" s="915"/>
      <c r="AX31" s="915"/>
      <c r="AY31" s="915"/>
      <c r="AZ31" s="916" t="s">
        <v>601</v>
      </c>
      <c r="BA31" s="916"/>
      <c r="BB31" s="916"/>
      <c r="BC31" s="916"/>
      <c r="BD31" s="916"/>
      <c r="BE31" s="912"/>
      <c r="BF31" s="912"/>
      <c r="BG31" s="912"/>
      <c r="BH31" s="912"/>
      <c r="BI31" s="913"/>
      <c r="BJ31" s="247"/>
      <c r="BK31" s="247"/>
      <c r="BL31" s="247"/>
      <c r="BM31" s="247"/>
      <c r="BN31" s="247"/>
      <c r="BO31" s="260"/>
      <c r="BP31" s="260"/>
      <c r="BQ31" s="257">
        <v>25</v>
      </c>
      <c r="BR31" s="258"/>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1"/>
    </row>
    <row r="32" spans="1:131" s="242" customFormat="1" ht="26.25" customHeight="1" x14ac:dyDescent="0.15">
      <c r="A32" s="261">
        <v>5</v>
      </c>
      <c r="B32" s="839" t="s">
        <v>411</v>
      </c>
      <c r="C32" s="840"/>
      <c r="D32" s="840"/>
      <c r="E32" s="840"/>
      <c r="F32" s="840"/>
      <c r="G32" s="840"/>
      <c r="H32" s="840"/>
      <c r="I32" s="840"/>
      <c r="J32" s="840"/>
      <c r="K32" s="840"/>
      <c r="L32" s="840"/>
      <c r="M32" s="840"/>
      <c r="N32" s="840"/>
      <c r="O32" s="840"/>
      <c r="P32" s="841"/>
      <c r="Q32" s="842">
        <v>1438</v>
      </c>
      <c r="R32" s="843"/>
      <c r="S32" s="843"/>
      <c r="T32" s="843"/>
      <c r="U32" s="843"/>
      <c r="V32" s="843">
        <v>1195</v>
      </c>
      <c r="W32" s="843"/>
      <c r="X32" s="843"/>
      <c r="Y32" s="843"/>
      <c r="Z32" s="843"/>
      <c r="AA32" s="843">
        <v>243</v>
      </c>
      <c r="AB32" s="843"/>
      <c r="AC32" s="843"/>
      <c r="AD32" s="843"/>
      <c r="AE32" s="844"/>
      <c r="AF32" s="845">
        <v>2553</v>
      </c>
      <c r="AG32" s="846"/>
      <c r="AH32" s="846"/>
      <c r="AI32" s="846"/>
      <c r="AJ32" s="847"/>
      <c r="AK32" s="914">
        <v>8</v>
      </c>
      <c r="AL32" s="915"/>
      <c r="AM32" s="915"/>
      <c r="AN32" s="915"/>
      <c r="AO32" s="915"/>
      <c r="AP32" s="915">
        <v>1869</v>
      </c>
      <c r="AQ32" s="915"/>
      <c r="AR32" s="915"/>
      <c r="AS32" s="915"/>
      <c r="AT32" s="915"/>
      <c r="AU32" s="915">
        <v>4</v>
      </c>
      <c r="AV32" s="915"/>
      <c r="AW32" s="915"/>
      <c r="AX32" s="915"/>
      <c r="AY32" s="915"/>
      <c r="AZ32" s="916" t="s">
        <v>601</v>
      </c>
      <c r="BA32" s="916"/>
      <c r="BB32" s="916"/>
      <c r="BC32" s="916"/>
      <c r="BD32" s="916"/>
      <c r="BE32" s="912" t="s">
        <v>412</v>
      </c>
      <c r="BF32" s="912"/>
      <c r="BG32" s="912"/>
      <c r="BH32" s="912"/>
      <c r="BI32" s="913"/>
      <c r="BJ32" s="247"/>
      <c r="BK32" s="247"/>
      <c r="BL32" s="247"/>
      <c r="BM32" s="247"/>
      <c r="BN32" s="247"/>
      <c r="BO32" s="260"/>
      <c r="BP32" s="260"/>
      <c r="BQ32" s="257">
        <v>26</v>
      </c>
      <c r="BR32" s="258"/>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1"/>
    </row>
    <row r="33" spans="1:131" s="242" customFormat="1" ht="26.25" customHeight="1" x14ac:dyDescent="0.15">
      <c r="A33" s="261">
        <v>6</v>
      </c>
      <c r="B33" s="839" t="s">
        <v>413</v>
      </c>
      <c r="C33" s="840"/>
      <c r="D33" s="840"/>
      <c r="E33" s="840"/>
      <c r="F33" s="840"/>
      <c r="G33" s="840"/>
      <c r="H33" s="840"/>
      <c r="I33" s="840"/>
      <c r="J33" s="840"/>
      <c r="K33" s="840"/>
      <c r="L33" s="840"/>
      <c r="M33" s="840"/>
      <c r="N33" s="840"/>
      <c r="O33" s="840"/>
      <c r="P33" s="841"/>
      <c r="Q33" s="842">
        <v>4572</v>
      </c>
      <c r="R33" s="843"/>
      <c r="S33" s="843"/>
      <c r="T33" s="843"/>
      <c r="U33" s="843"/>
      <c r="V33" s="843">
        <v>4782</v>
      </c>
      <c r="W33" s="843"/>
      <c r="X33" s="843"/>
      <c r="Y33" s="843"/>
      <c r="Z33" s="843"/>
      <c r="AA33" s="843">
        <v>-210</v>
      </c>
      <c r="AB33" s="843"/>
      <c r="AC33" s="843"/>
      <c r="AD33" s="843"/>
      <c r="AE33" s="844"/>
      <c r="AF33" s="845">
        <v>-641</v>
      </c>
      <c r="AG33" s="846"/>
      <c r="AH33" s="846"/>
      <c r="AI33" s="846"/>
      <c r="AJ33" s="847"/>
      <c r="AK33" s="914">
        <v>822</v>
      </c>
      <c r="AL33" s="915"/>
      <c r="AM33" s="915"/>
      <c r="AN33" s="915"/>
      <c r="AO33" s="915"/>
      <c r="AP33" s="915">
        <v>4139</v>
      </c>
      <c r="AQ33" s="915"/>
      <c r="AR33" s="915"/>
      <c r="AS33" s="915"/>
      <c r="AT33" s="915"/>
      <c r="AU33" s="915">
        <v>2462</v>
      </c>
      <c r="AV33" s="915"/>
      <c r="AW33" s="915"/>
      <c r="AX33" s="915"/>
      <c r="AY33" s="915"/>
      <c r="AZ33" s="916">
        <v>15.2</v>
      </c>
      <c r="BA33" s="916"/>
      <c r="BB33" s="916"/>
      <c r="BC33" s="916"/>
      <c r="BD33" s="916"/>
      <c r="BE33" s="912" t="s">
        <v>414</v>
      </c>
      <c r="BF33" s="912"/>
      <c r="BG33" s="912"/>
      <c r="BH33" s="912"/>
      <c r="BI33" s="913"/>
      <c r="BJ33" s="247"/>
      <c r="BK33" s="247"/>
      <c r="BL33" s="247"/>
      <c r="BM33" s="247"/>
      <c r="BN33" s="247"/>
      <c r="BO33" s="260"/>
      <c r="BP33" s="260"/>
      <c r="BQ33" s="257">
        <v>27</v>
      </c>
      <c r="BR33" s="258"/>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1"/>
    </row>
    <row r="34" spans="1:131" s="242" customFormat="1" ht="26.25" customHeight="1" x14ac:dyDescent="0.15">
      <c r="A34" s="261">
        <v>7</v>
      </c>
      <c r="B34" s="839" t="s">
        <v>415</v>
      </c>
      <c r="C34" s="840"/>
      <c r="D34" s="840"/>
      <c r="E34" s="840"/>
      <c r="F34" s="840"/>
      <c r="G34" s="840"/>
      <c r="H34" s="840"/>
      <c r="I34" s="840"/>
      <c r="J34" s="840"/>
      <c r="K34" s="840"/>
      <c r="L34" s="840"/>
      <c r="M34" s="840"/>
      <c r="N34" s="840"/>
      <c r="O34" s="840"/>
      <c r="P34" s="841"/>
      <c r="Q34" s="842">
        <v>2155</v>
      </c>
      <c r="R34" s="843"/>
      <c r="S34" s="843"/>
      <c r="T34" s="843"/>
      <c r="U34" s="843"/>
      <c r="V34" s="843">
        <v>2081</v>
      </c>
      <c r="W34" s="843"/>
      <c r="X34" s="843"/>
      <c r="Y34" s="843"/>
      <c r="Z34" s="843"/>
      <c r="AA34" s="843">
        <v>74</v>
      </c>
      <c r="AB34" s="843"/>
      <c r="AC34" s="843"/>
      <c r="AD34" s="843"/>
      <c r="AE34" s="844"/>
      <c r="AF34" s="845">
        <v>69</v>
      </c>
      <c r="AG34" s="846"/>
      <c r="AH34" s="846"/>
      <c r="AI34" s="846"/>
      <c r="AJ34" s="847"/>
      <c r="AK34" s="914">
        <v>886</v>
      </c>
      <c r="AL34" s="915"/>
      <c r="AM34" s="915"/>
      <c r="AN34" s="915"/>
      <c r="AO34" s="915"/>
      <c r="AP34" s="915">
        <v>16911</v>
      </c>
      <c r="AQ34" s="915"/>
      <c r="AR34" s="915"/>
      <c r="AS34" s="915"/>
      <c r="AT34" s="915"/>
      <c r="AU34" s="915">
        <v>8625</v>
      </c>
      <c r="AV34" s="915"/>
      <c r="AW34" s="915"/>
      <c r="AX34" s="915"/>
      <c r="AY34" s="915"/>
      <c r="AZ34" s="916" t="s">
        <v>601</v>
      </c>
      <c r="BA34" s="916"/>
      <c r="BB34" s="916"/>
      <c r="BC34" s="916"/>
      <c r="BD34" s="916"/>
      <c r="BE34" s="912" t="s">
        <v>414</v>
      </c>
      <c r="BF34" s="912"/>
      <c r="BG34" s="912"/>
      <c r="BH34" s="912"/>
      <c r="BI34" s="913"/>
      <c r="BJ34" s="247"/>
      <c r="BK34" s="247"/>
      <c r="BL34" s="247"/>
      <c r="BM34" s="247"/>
      <c r="BN34" s="247"/>
      <c r="BO34" s="260"/>
      <c r="BP34" s="260"/>
      <c r="BQ34" s="257">
        <v>28</v>
      </c>
      <c r="BR34" s="258"/>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1"/>
    </row>
    <row r="35" spans="1:131" s="242" customFormat="1" ht="26.25" customHeight="1" x14ac:dyDescent="0.15">
      <c r="A35" s="261">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47"/>
      <c r="BK35" s="247"/>
      <c r="BL35" s="247"/>
      <c r="BM35" s="247"/>
      <c r="BN35" s="247"/>
      <c r="BO35" s="260"/>
      <c r="BP35" s="260"/>
      <c r="BQ35" s="257">
        <v>29</v>
      </c>
      <c r="BR35" s="258"/>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1"/>
    </row>
    <row r="36" spans="1:131" s="242" customFormat="1" ht="26.25" customHeight="1" x14ac:dyDescent="0.15">
      <c r="A36" s="261">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47"/>
      <c r="BK36" s="247"/>
      <c r="BL36" s="247"/>
      <c r="BM36" s="247"/>
      <c r="BN36" s="247"/>
      <c r="BO36" s="260"/>
      <c r="BP36" s="260"/>
      <c r="BQ36" s="257">
        <v>30</v>
      </c>
      <c r="BR36" s="258"/>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1"/>
    </row>
    <row r="37" spans="1:131" s="242" customFormat="1" ht="26.25" customHeight="1" x14ac:dyDescent="0.15">
      <c r="A37" s="261">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47"/>
      <c r="BK37" s="247"/>
      <c r="BL37" s="247"/>
      <c r="BM37" s="247"/>
      <c r="BN37" s="247"/>
      <c r="BO37" s="260"/>
      <c r="BP37" s="260"/>
      <c r="BQ37" s="257">
        <v>31</v>
      </c>
      <c r="BR37" s="258"/>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1"/>
    </row>
    <row r="38" spans="1:131" s="242" customFormat="1" ht="26.25" customHeight="1" x14ac:dyDescent="0.15">
      <c r="A38" s="261">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47"/>
      <c r="BK38" s="247"/>
      <c r="BL38" s="247"/>
      <c r="BM38" s="247"/>
      <c r="BN38" s="247"/>
      <c r="BO38" s="260"/>
      <c r="BP38" s="260"/>
      <c r="BQ38" s="257">
        <v>32</v>
      </c>
      <c r="BR38" s="258"/>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1"/>
    </row>
    <row r="39" spans="1:131" s="242" customFormat="1" ht="26.25" customHeight="1" x14ac:dyDescent="0.15">
      <c r="A39" s="261">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47"/>
      <c r="BK39" s="247"/>
      <c r="BL39" s="247"/>
      <c r="BM39" s="247"/>
      <c r="BN39" s="247"/>
      <c r="BO39" s="260"/>
      <c r="BP39" s="260"/>
      <c r="BQ39" s="257">
        <v>33</v>
      </c>
      <c r="BR39" s="258"/>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1"/>
    </row>
    <row r="40" spans="1:131" s="242" customFormat="1" ht="26.25" customHeight="1" x14ac:dyDescent="0.15">
      <c r="A40" s="256">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47"/>
      <c r="BK40" s="247"/>
      <c r="BL40" s="247"/>
      <c r="BM40" s="247"/>
      <c r="BN40" s="247"/>
      <c r="BO40" s="260"/>
      <c r="BP40" s="260"/>
      <c r="BQ40" s="257">
        <v>34</v>
      </c>
      <c r="BR40" s="258"/>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1"/>
    </row>
    <row r="41" spans="1:131" s="242" customFormat="1" ht="26.25" customHeight="1" x14ac:dyDescent="0.15">
      <c r="A41" s="256">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47"/>
      <c r="BK41" s="247"/>
      <c r="BL41" s="247"/>
      <c r="BM41" s="247"/>
      <c r="BN41" s="247"/>
      <c r="BO41" s="260"/>
      <c r="BP41" s="260"/>
      <c r="BQ41" s="257">
        <v>35</v>
      </c>
      <c r="BR41" s="258"/>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1"/>
    </row>
    <row r="42" spans="1:131" s="242" customFormat="1" ht="26.25" customHeight="1" x14ac:dyDescent="0.15">
      <c r="A42" s="256">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47"/>
      <c r="BK42" s="247"/>
      <c r="BL42" s="247"/>
      <c r="BM42" s="247"/>
      <c r="BN42" s="247"/>
      <c r="BO42" s="260"/>
      <c r="BP42" s="260"/>
      <c r="BQ42" s="257">
        <v>36</v>
      </c>
      <c r="BR42" s="258"/>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1"/>
    </row>
    <row r="43" spans="1:131" s="242" customFormat="1" ht="26.25" customHeight="1" x14ac:dyDescent="0.15">
      <c r="A43" s="256">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47"/>
      <c r="BK43" s="247"/>
      <c r="BL43" s="247"/>
      <c r="BM43" s="247"/>
      <c r="BN43" s="247"/>
      <c r="BO43" s="260"/>
      <c r="BP43" s="260"/>
      <c r="BQ43" s="257">
        <v>37</v>
      </c>
      <c r="BR43" s="258"/>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1"/>
    </row>
    <row r="44" spans="1:131" s="242" customFormat="1" ht="26.25" customHeight="1" x14ac:dyDescent="0.15">
      <c r="A44" s="256">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47"/>
      <c r="BK44" s="247"/>
      <c r="BL44" s="247"/>
      <c r="BM44" s="247"/>
      <c r="BN44" s="247"/>
      <c r="BO44" s="260"/>
      <c r="BP44" s="260"/>
      <c r="BQ44" s="257">
        <v>38</v>
      </c>
      <c r="BR44" s="258"/>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1"/>
    </row>
    <row r="45" spans="1:131" s="242" customFormat="1" ht="26.25" customHeight="1" x14ac:dyDescent="0.15">
      <c r="A45" s="256">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47"/>
      <c r="BK45" s="247"/>
      <c r="BL45" s="247"/>
      <c r="BM45" s="247"/>
      <c r="BN45" s="247"/>
      <c r="BO45" s="260"/>
      <c r="BP45" s="260"/>
      <c r="BQ45" s="257">
        <v>39</v>
      </c>
      <c r="BR45" s="258"/>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1"/>
    </row>
    <row r="46" spans="1:131" s="242" customFormat="1" ht="26.25" customHeight="1" x14ac:dyDescent="0.15">
      <c r="A46" s="256">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47"/>
      <c r="BK46" s="247"/>
      <c r="BL46" s="247"/>
      <c r="BM46" s="247"/>
      <c r="BN46" s="247"/>
      <c r="BO46" s="260"/>
      <c r="BP46" s="260"/>
      <c r="BQ46" s="257">
        <v>40</v>
      </c>
      <c r="BR46" s="258"/>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1"/>
    </row>
    <row r="47" spans="1:131" s="242" customFormat="1" ht="26.25" customHeight="1" x14ac:dyDescent="0.15">
      <c r="A47" s="256">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47"/>
      <c r="BK47" s="247"/>
      <c r="BL47" s="247"/>
      <c r="BM47" s="247"/>
      <c r="BN47" s="247"/>
      <c r="BO47" s="260"/>
      <c r="BP47" s="260"/>
      <c r="BQ47" s="257">
        <v>41</v>
      </c>
      <c r="BR47" s="258"/>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1"/>
    </row>
    <row r="48" spans="1:131" s="242" customFormat="1" ht="26.25" customHeight="1" x14ac:dyDescent="0.15">
      <c r="A48" s="256">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47"/>
      <c r="BK48" s="247"/>
      <c r="BL48" s="247"/>
      <c r="BM48" s="247"/>
      <c r="BN48" s="247"/>
      <c r="BO48" s="260"/>
      <c r="BP48" s="260"/>
      <c r="BQ48" s="257">
        <v>42</v>
      </c>
      <c r="BR48" s="258"/>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1"/>
    </row>
    <row r="49" spans="1:131" s="242" customFormat="1" ht="26.25" customHeight="1" x14ac:dyDescent="0.15">
      <c r="A49" s="256">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47"/>
      <c r="BK49" s="247"/>
      <c r="BL49" s="247"/>
      <c r="BM49" s="247"/>
      <c r="BN49" s="247"/>
      <c r="BO49" s="260"/>
      <c r="BP49" s="260"/>
      <c r="BQ49" s="257">
        <v>43</v>
      </c>
      <c r="BR49" s="258"/>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1"/>
    </row>
    <row r="50" spans="1:131" s="242" customFormat="1" ht="26.25" customHeight="1" x14ac:dyDescent="0.15">
      <c r="A50" s="256">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47"/>
      <c r="BK50" s="247"/>
      <c r="BL50" s="247"/>
      <c r="BM50" s="247"/>
      <c r="BN50" s="247"/>
      <c r="BO50" s="260"/>
      <c r="BP50" s="260"/>
      <c r="BQ50" s="257">
        <v>44</v>
      </c>
      <c r="BR50" s="258"/>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1"/>
    </row>
    <row r="51" spans="1:131" s="242" customFormat="1" ht="26.25" customHeight="1" x14ac:dyDescent="0.15">
      <c r="A51" s="256">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47"/>
      <c r="BK51" s="247"/>
      <c r="BL51" s="247"/>
      <c r="BM51" s="247"/>
      <c r="BN51" s="247"/>
      <c r="BO51" s="260"/>
      <c r="BP51" s="260"/>
      <c r="BQ51" s="257">
        <v>45</v>
      </c>
      <c r="BR51" s="258"/>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1"/>
    </row>
    <row r="52" spans="1:131" s="242" customFormat="1" ht="26.25" customHeight="1" x14ac:dyDescent="0.15">
      <c r="A52" s="256">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47"/>
      <c r="BK52" s="247"/>
      <c r="BL52" s="247"/>
      <c r="BM52" s="247"/>
      <c r="BN52" s="247"/>
      <c r="BO52" s="260"/>
      <c r="BP52" s="260"/>
      <c r="BQ52" s="257">
        <v>46</v>
      </c>
      <c r="BR52" s="258"/>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1"/>
    </row>
    <row r="53" spans="1:131" s="242" customFormat="1" ht="26.25" customHeight="1" x14ac:dyDescent="0.15">
      <c r="A53" s="256">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47"/>
      <c r="BK53" s="247"/>
      <c r="BL53" s="247"/>
      <c r="BM53" s="247"/>
      <c r="BN53" s="247"/>
      <c r="BO53" s="260"/>
      <c r="BP53" s="260"/>
      <c r="BQ53" s="257">
        <v>47</v>
      </c>
      <c r="BR53" s="258"/>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1"/>
    </row>
    <row r="54" spans="1:131" s="242" customFormat="1" ht="26.25" customHeight="1" x14ac:dyDescent="0.15">
      <c r="A54" s="256">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47"/>
      <c r="BK54" s="247"/>
      <c r="BL54" s="247"/>
      <c r="BM54" s="247"/>
      <c r="BN54" s="247"/>
      <c r="BO54" s="260"/>
      <c r="BP54" s="260"/>
      <c r="BQ54" s="257">
        <v>48</v>
      </c>
      <c r="BR54" s="258"/>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1"/>
    </row>
    <row r="55" spans="1:131" s="242" customFormat="1" ht="26.25" customHeight="1" x14ac:dyDescent="0.15">
      <c r="A55" s="256">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47"/>
      <c r="BK55" s="247"/>
      <c r="BL55" s="247"/>
      <c r="BM55" s="247"/>
      <c r="BN55" s="247"/>
      <c r="BO55" s="260"/>
      <c r="BP55" s="260"/>
      <c r="BQ55" s="257">
        <v>49</v>
      </c>
      <c r="BR55" s="258"/>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1"/>
    </row>
    <row r="56" spans="1:131" s="242" customFormat="1" ht="26.25" customHeight="1" x14ac:dyDescent="0.15">
      <c r="A56" s="256">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47"/>
      <c r="BK56" s="247"/>
      <c r="BL56" s="247"/>
      <c r="BM56" s="247"/>
      <c r="BN56" s="247"/>
      <c r="BO56" s="260"/>
      <c r="BP56" s="260"/>
      <c r="BQ56" s="257">
        <v>50</v>
      </c>
      <c r="BR56" s="258"/>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1"/>
    </row>
    <row r="57" spans="1:131" s="242" customFormat="1" ht="26.25" customHeight="1" x14ac:dyDescent="0.15">
      <c r="A57" s="256">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47"/>
      <c r="BK57" s="247"/>
      <c r="BL57" s="247"/>
      <c r="BM57" s="247"/>
      <c r="BN57" s="247"/>
      <c r="BO57" s="260"/>
      <c r="BP57" s="260"/>
      <c r="BQ57" s="257">
        <v>51</v>
      </c>
      <c r="BR57" s="258"/>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1"/>
    </row>
    <row r="58" spans="1:131" s="242" customFormat="1" ht="26.25" customHeight="1" x14ac:dyDescent="0.15">
      <c r="A58" s="256">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47"/>
      <c r="BK58" s="247"/>
      <c r="BL58" s="247"/>
      <c r="BM58" s="247"/>
      <c r="BN58" s="247"/>
      <c r="BO58" s="260"/>
      <c r="BP58" s="260"/>
      <c r="BQ58" s="257">
        <v>52</v>
      </c>
      <c r="BR58" s="258"/>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1"/>
    </row>
    <row r="59" spans="1:131" s="242" customFormat="1" ht="26.25" customHeight="1" x14ac:dyDescent="0.15">
      <c r="A59" s="256">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47"/>
      <c r="BK59" s="247"/>
      <c r="BL59" s="247"/>
      <c r="BM59" s="247"/>
      <c r="BN59" s="247"/>
      <c r="BO59" s="260"/>
      <c r="BP59" s="260"/>
      <c r="BQ59" s="257">
        <v>53</v>
      </c>
      <c r="BR59" s="258"/>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1"/>
    </row>
    <row r="60" spans="1:131" s="242" customFormat="1" ht="26.25" customHeight="1" x14ac:dyDescent="0.15">
      <c r="A60" s="256">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47"/>
      <c r="BK60" s="247"/>
      <c r="BL60" s="247"/>
      <c r="BM60" s="247"/>
      <c r="BN60" s="247"/>
      <c r="BO60" s="260"/>
      <c r="BP60" s="260"/>
      <c r="BQ60" s="257">
        <v>54</v>
      </c>
      <c r="BR60" s="258"/>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1"/>
    </row>
    <row r="61" spans="1:131" s="242" customFormat="1" ht="26.25" customHeight="1" thickBot="1" x14ac:dyDescent="0.2">
      <c r="A61" s="256">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47"/>
      <c r="BK61" s="247"/>
      <c r="BL61" s="247"/>
      <c r="BM61" s="247"/>
      <c r="BN61" s="247"/>
      <c r="BO61" s="260"/>
      <c r="BP61" s="260"/>
      <c r="BQ61" s="257">
        <v>55</v>
      </c>
      <c r="BR61" s="258"/>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1"/>
    </row>
    <row r="62" spans="1:131" s="242" customFormat="1" ht="26.25" customHeight="1" x14ac:dyDescent="0.15">
      <c r="A62" s="256">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0"/>
      <c r="BP62" s="260"/>
      <c r="BQ62" s="257">
        <v>56</v>
      </c>
      <c r="BR62" s="258"/>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1"/>
    </row>
    <row r="63" spans="1:131" s="242" customFormat="1" ht="26.25" customHeight="1" thickBot="1" x14ac:dyDescent="0.2">
      <c r="A63" s="259" t="s">
        <v>394</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2327</v>
      </c>
      <c r="AG63" s="926"/>
      <c r="AH63" s="926"/>
      <c r="AI63" s="926"/>
      <c r="AJ63" s="927"/>
      <c r="AK63" s="928"/>
      <c r="AL63" s="923"/>
      <c r="AM63" s="923"/>
      <c r="AN63" s="923"/>
      <c r="AO63" s="923"/>
      <c r="AP63" s="926">
        <v>22919</v>
      </c>
      <c r="AQ63" s="926"/>
      <c r="AR63" s="926"/>
      <c r="AS63" s="926"/>
      <c r="AT63" s="926"/>
      <c r="AU63" s="926">
        <v>11090</v>
      </c>
      <c r="AV63" s="926"/>
      <c r="AW63" s="926"/>
      <c r="AX63" s="926"/>
      <c r="AY63" s="926"/>
      <c r="AZ63" s="930"/>
      <c r="BA63" s="930"/>
      <c r="BB63" s="930"/>
      <c r="BC63" s="930"/>
      <c r="BD63" s="930"/>
      <c r="BE63" s="931"/>
      <c r="BF63" s="931"/>
      <c r="BG63" s="931"/>
      <c r="BH63" s="931"/>
      <c r="BI63" s="932"/>
      <c r="BJ63" s="933" t="s">
        <v>418</v>
      </c>
      <c r="BK63" s="934"/>
      <c r="BL63" s="934"/>
      <c r="BM63" s="934"/>
      <c r="BN63" s="935"/>
      <c r="BO63" s="260"/>
      <c r="BP63" s="260"/>
      <c r="BQ63" s="257">
        <v>57</v>
      </c>
      <c r="BR63" s="258"/>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1"/>
    </row>
    <row r="65" spans="1:131" s="242" customFormat="1" ht="26.25" customHeight="1" thickBot="1" x14ac:dyDescent="0.2">
      <c r="A65" s="247" t="s">
        <v>419</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1"/>
    </row>
    <row r="66" spans="1:131" s="242" customFormat="1" ht="26.25" customHeight="1" x14ac:dyDescent="0.15">
      <c r="A66" s="824" t="s">
        <v>420</v>
      </c>
      <c r="B66" s="825"/>
      <c r="C66" s="825"/>
      <c r="D66" s="825"/>
      <c r="E66" s="825"/>
      <c r="F66" s="825"/>
      <c r="G66" s="825"/>
      <c r="H66" s="825"/>
      <c r="I66" s="825"/>
      <c r="J66" s="825"/>
      <c r="K66" s="825"/>
      <c r="L66" s="825"/>
      <c r="M66" s="825"/>
      <c r="N66" s="825"/>
      <c r="O66" s="825"/>
      <c r="P66" s="826"/>
      <c r="Q66" s="801" t="s">
        <v>399</v>
      </c>
      <c r="R66" s="802"/>
      <c r="S66" s="802"/>
      <c r="T66" s="802"/>
      <c r="U66" s="803"/>
      <c r="V66" s="801" t="s">
        <v>421</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382</v>
      </c>
      <c r="BA66" s="802"/>
      <c r="BB66" s="802"/>
      <c r="BC66" s="802"/>
      <c r="BD66" s="813"/>
      <c r="BE66" s="260"/>
      <c r="BF66" s="260"/>
      <c r="BG66" s="260"/>
      <c r="BH66" s="260"/>
      <c r="BI66" s="260"/>
      <c r="BJ66" s="260"/>
      <c r="BK66" s="260"/>
      <c r="BL66" s="260"/>
      <c r="BM66" s="260"/>
      <c r="BN66" s="260"/>
      <c r="BO66" s="260"/>
      <c r="BP66" s="260"/>
      <c r="BQ66" s="257">
        <v>60</v>
      </c>
      <c r="BR66" s="262"/>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1"/>
    </row>
    <row r="67" spans="1:131" s="242"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0"/>
      <c r="BF67" s="260"/>
      <c r="BG67" s="260"/>
      <c r="BH67" s="260"/>
      <c r="BI67" s="260"/>
      <c r="BJ67" s="260"/>
      <c r="BK67" s="260"/>
      <c r="BL67" s="260"/>
      <c r="BM67" s="260"/>
      <c r="BN67" s="260"/>
      <c r="BO67" s="260"/>
      <c r="BP67" s="260"/>
      <c r="BQ67" s="257">
        <v>61</v>
      </c>
      <c r="BR67" s="262"/>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1"/>
    </row>
    <row r="68" spans="1:131" s="242" customFormat="1" ht="26.25" customHeight="1" thickTop="1" x14ac:dyDescent="0.15">
      <c r="A68" s="253">
        <v>1</v>
      </c>
      <c r="B68" s="953" t="s">
        <v>591</v>
      </c>
      <c r="C68" s="954"/>
      <c r="D68" s="954"/>
      <c r="E68" s="954"/>
      <c r="F68" s="954"/>
      <c r="G68" s="954"/>
      <c r="H68" s="954"/>
      <c r="I68" s="954"/>
      <c r="J68" s="954"/>
      <c r="K68" s="954"/>
      <c r="L68" s="954"/>
      <c r="M68" s="954"/>
      <c r="N68" s="954"/>
      <c r="O68" s="954"/>
      <c r="P68" s="955"/>
      <c r="Q68" s="956">
        <v>3047</v>
      </c>
      <c r="R68" s="950"/>
      <c r="S68" s="950"/>
      <c r="T68" s="950"/>
      <c r="U68" s="950"/>
      <c r="V68" s="950">
        <v>3032</v>
      </c>
      <c r="W68" s="950"/>
      <c r="X68" s="950"/>
      <c r="Y68" s="950"/>
      <c r="Z68" s="950"/>
      <c r="AA68" s="950">
        <v>15</v>
      </c>
      <c r="AB68" s="950"/>
      <c r="AC68" s="950"/>
      <c r="AD68" s="950"/>
      <c r="AE68" s="950"/>
      <c r="AF68" s="950">
        <v>15</v>
      </c>
      <c r="AG68" s="950"/>
      <c r="AH68" s="950"/>
      <c r="AI68" s="950"/>
      <c r="AJ68" s="950"/>
      <c r="AK68" s="950" t="s">
        <v>601</v>
      </c>
      <c r="AL68" s="950"/>
      <c r="AM68" s="950"/>
      <c r="AN68" s="950"/>
      <c r="AO68" s="950"/>
      <c r="AP68" s="950">
        <v>1095</v>
      </c>
      <c r="AQ68" s="950"/>
      <c r="AR68" s="950"/>
      <c r="AS68" s="950"/>
      <c r="AT68" s="950"/>
      <c r="AU68" s="950">
        <v>322</v>
      </c>
      <c r="AV68" s="950"/>
      <c r="AW68" s="950"/>
      <c r="AX68" s="950"/>
      <c r="AY68" s="950"/>
      <c r="AZ68" s="951"/>
      <c r="BA68" s="951"/>
      <c r="BB68" s="951"/>
      <c r="BC68" s="951"/>
      <c r="BD68" s="952"/>
      <c r="BE68" s="260"/>
      <c r="BF68" s="260"/>
      <c r="BG68" s="260"/>
      <c r="BH68" s="260"/>
      <c r="BI68" s="260"/>
      <c r="BJ68" s="260"/>
      <c r="BK68" s="260"/>
      <c r="BL68" s="260"/>
      <c r="BM68" s="260"/>
      <c r="BN68" s="260"/>
      <c r="BO68" s="260"/>
      <c r="BP68" s="260"/>
      <c r="BQ68" s="257">
        <v>62</v>
      </c>
      <c r="BR68" s="262"/>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1"/>
    </row>
    <row r="69" spans="1:131" s="242" customFormat="1" ht="26.25" customHeight="1" x14ac:dyDescent="0.15">
      <c r="A69" s="256">
        <v>2</v>
      </c>
      <c r="B69" s="957" t="s">
        <v>592</v>
      </c>
      <c r="C69" s="958"/>
      <c r="D69" s="958"/>
      <c r="E69" s="958"/>
      <c r="F69" s="958"/>
      <c r="G69" s="958"/>
      <c r="H69" s="958"/>
      <c r="I69" s="958"/>
      <c r="J69" s="958"/>
      <c r="K69" s="958"/>
      <c r="L69" s="958"/>
      <c r="M69" s="958"/>
      <c r="N69" s="958"/>
      <c r="O69" s="958"/>
      <c r="P69" s="959"/>
      <c r="Q69" s="960">
        <v>2916</v>
      </c>
      <c r="R69" s="915"/>
      <c r="S69" s="915"/>
      <c r="T69" s="915"/>
      <c r="U69" s="915"/>
      <c r="V69" s="915">
        <v>2828</v>
      </c>
      <c r="W69" s="915"/>
      <c r="X69" s="915"/>
      <c r="Y69" s="915"/>
      <c r="Z69" s="915"/>
      <c r="AA69" s="915">
        <v>89</v>
      </c>
      <c r="AB69" s="915"/>
      <c r="AC69" s="915"/>
      <c r="AD69" s="915"/>
      <c r="AE69" s="915"/>
      <c r="AF69" s="915">
        <v>89</v>
      </c>
      <c r="AG69" s="915"/>
      <c r="AH69" s="915"/>
      <c r="AI69" s="915"/>
      <c r="AJ69" s="915"/>
      <c r="AK69" s="915" t="s">
        <v>601</v>
      </c>
      <c r="AL69" s="915"/>
      <c r="AM69" s="915"/>
      <c r="AN69" s="915"/>
      <c r="AO69" s="915"/>
      <c r="AP69" s="915">
        <v>1322</v>
      </c>
      <c r="AQ69" s="915"/>
      <c r="AR69" s="915"/>
      <c r="AS69" s="915"/>
      <c r="AT69" s="915"/>
      <c r="AU69" s="915">
        <v>390</v>
      </c>
      <c r="AV69" s="915"/>
      <c r="AW69" s="915"/>
      <c r="AX69" s="915"/>
      <c r="AY69" s="915"/>
      <c r="AZ69" s="961"/>
      <c r="BA69" s="961"/>
      <c r="BB69" s="961"/>
      <c r="BC69" s="961"/>
      <c r="BD69" s="962"/>
      <c r="BE69" s="260"/>
      <c r="BF69" s="260"/>
      <c r="BG69" s="260"/>
      <c r="BH69" s="260"/>
      <c r="BI69" s="260"/>
      <c r="BJ69" s="260"/>
      <c r="BK69" s="260"/>
      <c r="BL69" s="260"/>
      <c r="BM69" s="260"/>
      <c r="BN69" s="260"/>
      <c r="BO69" s="260"/>
      <c r="BP69" s="260"/>
      <c r="BQ69" s="257">
        <v>63</v>
      </c>
      <c r="BR69" s="262"/>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1"/>
    </row>
    <row r="70" spans="1:131" s="242" customFormat="1" ht="26.25" customHeight="1" x14ac:dyDescent="0.15">
      <c r="A70" s="256">
        <v>3</v>
      </c>
      <c r="B70" s="957" t="s">
        <v>593</v>
      </c>
      <c r="C70" s="958"/>
      <c r="D70" s="958"/>
      <c r="E70" s="958"/>
      <c r="F70" s="958"/>
      <c r="G70" s="958"/>
      <c r="H70" s="958"/>
      <c r="I70" s="958"/>
      <c r="J70" s="958"/>
      <c r="K70" s="958"/>
      <c r="L70" s="958"/>
      <c r="M70" s="958"/>
      <c r="N70" s="958"/>
      <c r="O70" s="958"/>
      <c r="P70" s="959"/>
      <c r="Q70" s="960">
        <v>649</v>
      </c>
      <c r="R70" s="915"/>
      <c r="S70" s="915"/>
      <c r="T70" s="915"/>
      <c r="U70" s="915"/>
      <c r="V70" s="915">
        <v>641</v>
      </c>
      <c r="W70" s="915"/>
      <c r="X70" s="915"/>
      <c r="Y70" s="915"/>
      <c r="Z70" s="915"/>
      <c r="AA70" s="915">
        <v>8</v>
      </c>
      <c r="AB70" s="915"/>
      <c r="AC70" s="915"/>
      <c r="AD70" s="915"/>
      <c r="AE70" s="915"/>
      <c r="AF70" s="915">
        <v>8</v>
      </c>
      <c r="AG70" s="915"/>
      <c r="AH70" s="915"/>
      <c r="AI70" s="915"/>
      <c r="AJ70" s="915"/>
      <c r="AK70" s="915" t="s">
        <v>601</v>
      </c>
      <c r="AL70" s="915"/>
      <c r="AM70" s="915"/>
      <c r="AN70" s="915"/>
      <c r="AO70" s="915"/>
      <c r="AP70" s="915">
        <v>91</v>
      </c>
      <c r="AQ70" s="915"/>
      <c r="AR70" s="915"/>
      <c r="AS70" s="915"/>
      <c r="AT70" s="915"/>
      <c r="AU70" s="915">
        <v>46</v>
      </c>
      <c r="AV70" s="915"/>
      <c r="AW70" s="915"/>
      <c r="AX70" s="915"/>
      <c r="AY70" s="915"/>
      <c r="AZ70" s="961"/>
      <c r="BA70" s="961"/>
      <c r="BB70" s="961"/>
      <c r="BC70" s="961"/>
      <c r="BD70" s="962"/>
      <c r="BE70" s="260"/>
      <c r="BF70" s="260"/>
      <c r="BG70" s="260"/>
      <c r="BH70" s="260"/>
      <c r="BI70" s="260"/>
      <c r="BJ70" s="260"/>
      <c r="BK70" s="260"/>
      <c r="BL70" s="260"/>
      <c r="BM70" s="260"/>
      <c r="BN70" s="260"/>
      <c r="BO70" s="260"/>
      <c r="BP70" s="260"/>
      <c r="BQ70" s="257">
        <v>64</v>
      </c>
      <c r="BR70" s="262"/>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1"/>
    </row>
    <row r="71" spans="1:131" s="242" customFormat="1" ht="26.25" customHeight="1" x14ac:dyDescent="0.15">
      <c r="A71" s="256">
        <v>4</v>
      </c>
      <c r="B71" s="957" t="s">
        <v>594</v>
      </c>
      <c r="C71" s="958"/>
      <c r="D71" s="958"/>
      <c r="E71" s="958"/>
      <c r="F71" s="958"/>
      <c r="G71" s="958"/>
      <c r="H71" s="958"/>
      <c r="I71" s="958"/>
      <c r="J71" s="958"/>
      <c r="K71" s="958"/>
      <c r="L71" s="958"/>
      <c r="M71" s="958"/>
      <c r="N71" s="958"/>
      <c r="O71" s="958"/>
      <c r="P71" s="959"/>
      <c r="Q71" s="960">
        <v>102</v>
      </c>
      <c r="R71" s="915"/>
      <c r="S71" s="915"/>
      <c r="T71" s="915"/>
      <c r="U71" s="915"/>
      <c r="V71" s="915">
        <v>97</v>
      </c>
      <c r="W71" s="915"/>
      <c r="X71" s="915"/>
      <c r="Y71" s="915"/>
      <c r="Z71" s="915"/>
      <c r="AA71" s="915">
        <v>5</v>
      </c>
      <c r="AB71" s="915"/>
      <c r="AC71" s="915"/>
      <c r="AD71" s="915"/>
      <c r="AE71" s="915"/>
      <c r="AF71" s="915">
        <v>5</v>
      </c>
      <c r="AG71" s="915"/>
      <c r="AH71" s="915"/>
      <c r="AI71" s="915"/>
      <c r="AJ71" s="915"/>
      <c r="AK71" s="915" t="s">
        <v>601</v>
      </c>
      <c r="AL71" s="915"/>
      <c r="AM71" s="915"/>
      <c r="AN71" s="915"/>
      <c r="AO71" s="915"/>
      <c r="AP71" s="915" t="s">
        <v>601</v>
      </c>
      <c r="AQ71" s="915"/>
      <c r="AR71" s="915"/>
      <c r="AS71" s="915"/>
      <c r="AT71" s="915"/>
      <c r="AU71" s="915" t="s">
        <v>601</v>
      </c>
      <c r="AV71" s="915"/>
      <c r="AW71" s="915"/>
      <c r="AX71" s="915"/>
      <c r="AY71" s="915"/>
      <c r="AZ71" s="961"/>
      <c r="BA71" s="961"/>
      <c r="BB71" s="961"/>
      <c r="BC71" s="961"/>
      <c r="BD71" s="962"/>
      <c r="BE71" s="260"/>
      <c r="BF71" s="260"/>
      <c r="BG71" s="260"/>
      <c r="BH71" s="260"/>
      <c r="BI71" s="260"/>
      <c r="BJ71" s="260"/>
      <c r="BK71" s="260"/>
      <c r="BL71" s="260"/>
      <c r="BM71" s="260"/>
      <c r="BN71" s="260"/>
      <c r="BO71" s="260"/>
      <c r="BP71" s="260"/>
      <c r="BQ71" s="257">
        <v>65</v>
      </c>
      <c r="BR71" s="262"/>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1"/>
    </row>
    <row r="72" spans="1:131" s="242" customFormat="1" ht="26.25" customHeight="1" x14ac:dyDescent="0.15">
      <c r="A72" s="256">
        <v>5</v>
      </c>
      <c r="B72" s="957" t="s">
        <v>595</v>
      </c>
      <c r="C72" s="958"/>
      <c r="D72" s="958"/>
      <c r="E72" s="958"/>
      <c r="F72" s="958"/>
      <c r="G72" s="958"/>
      <c r="H72" s="958"/>
      <c r="I72" s="958"/>
      <c r="J72" s="958"/>
      <c r="K72" s="958"/>
      <c r="L72" s="958"/>
      <c r="M72" s="958"/>
      <c r="N72" s="958"/>
      <c r="O72" s="958"/>
      <c r="P72" s="959"/>
      <c r="Q72" s="960">
        <v>2</v>
      </c>
      <c r="R72" s="915"/>
      <c r="S72" s="915"/>
      <c r="T72" s="915"/>
      <c r="U72" s="915"/>
      <c r="V72" s="915">
        <v>2</v>
      </c>
      <c r="W72" s="915"/>
      <c r="X72" s="915"/>
      <c r="Y72" s="915"/>
      <c r="Z72" s="915"/>
      <c r="AA72" s="915">
        <v>0</v>
      </c>
      <c r="AB72" s="915"/>
      <c r="AC72" s="915"/>
      <c r="AD72" s="915"/>
      <c r="AE72" s="915"/>
      <c r="AF72" s="915">
        <v>0</v>
      </c>
      <c r="AG72" s="915"/>
      <c r="AH72" s="915"/>
      <c r="AI72" s="915"/>
      <c r="AJ72" s="915"/>
      <c r="AK72" s="915" t="s">
        <v>601</v>
      </c>
      <c r="AL72" s="915"/>
      <c r="AM72" s="915"/>
      <c r="AN72" s="915"/>
      <c r="AO72" s="915"/>
      <c r="AP72" s="915" t="s">
        <v>601</v>
      </c>
      <c r="AQ72" s="915"/>
      <c r="AR72" s="915"/>
      <c r="AS72" s="915"/>
      <c r="AT72" s="915"/>
      <c r="AU72" s="915" t="s">
        <v>601</v>
      </c>
      <c r="AV72" s="915"/>
      <c r="AW72" s="915"/>
      <c r="AX72" s="915"/>
      <c r="AY72" s="915"/>
      <c r="AZ72" s="961"/>
      <c r="BA72" s="961"/>
      <c r="BB72" s="961"/>
      <c r="BC72" s="961"/>
      <c r="BD72" s="962"/>
      <c r="BE72" s="260"/>
      <c r="BF72" s="260"/>
      <c r="BG72" s="260"/>
      <c r="BH72" s="260"/>
      <c r="BI72" s="260"/>
      <c r="BJ72" s="260"/>
      <c r="BK72" s="260"/>
      <c r="BL72" s="260"/>
      <c r="BM72" s="260"/>
      <c r="BN72" s="260"/>
      <c r="BO72" s="260"/>
      <c r="BP72" s="260"/>
      <c r="BQ72" s="257">
        <v>66</v>
      </c>
      <c r="BR72" s="262"/>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1"/>
    </row>
    <row r="73" spans="1:131" s="242" customFormat="1" ht="26.25" customHeight="1" x14ac:dyDescent="0.15">
      <c r="A73" s="256">
        <v>6</v>
      </c>
      <c r="B73" s="957" t="s">
        <v>596</v>
      </c>
      <c r="C73" s="958"/>
      <c r="D73" s="958"/>
      <c r="E73" s="958"/>
      <c r="F73" s="958"/>
      <c r="G73" s="958"/>
      <c r="H73" s="958"/>
      <c r="I73" s="958"/>
      <c r="J73" s="958"/>
      <c r="K73" s="958"/>
      <c r="L73" s="958"/>
      <c r="M73" s="958"/>
      <c r="N73" s="958"/>
      <c r="O73" s="958"/>
      <c r="P73" s="959"/>
      <c r="Q73" s="960">
        <v>203</v>
      </c>
      <c r="R73" s="915"/>
      <c r="S73" s="915"/>
      <c r="T73" s="915"/>
      <c r="U73" s="915"/>
      <c r="V73" s="915">
        <v>189</v>
      </c>
      <c r="W73" s="915"/>
      <c r="X73" s="915"/>
      <c r="Y73" s="915"/>
      <c r="Z73" s="915"/>
      <c r="AA73" s="915">
        <v>14</v>
      </c>
      <c r="AB73" s="915"/>
      <c r="AC73" s="915"/>
      <c r="AD73" s="915"/>
      <c r="AE73" s="915"/>
      <c r="AF73" s="915">
        <v>14</v>
      </c>
      <c r="AG73" s="915"/>
      <c r="AH73" s="915"/>
      <c r="AI73" s="915"/>
      <c r="AJ73" s="915"/>
      <c r="AK73" s="915" t="s">
        <v>601</v>
      </c>
      <c r="AL73" s="915"/>
      <c r="AM73" s="915"/>
      <c r="AN73" s="915"/>
      <c r="AO73" s="915"/>
      <c r="AP73" s="915" t="s">
        <v>601</v>
      </c>
      <c r="AQ73" s="915"/>
      <c r="AR73" s="915"/>
      <c r="AS73" s="915"/>
      <c r="AT73" s="915"/>
      <c r="AU73" s="915" t="s">
        <v>601</v>
      </c>
      <c r="AV73" s="915"/>
      <c r="AW73" s="915"/>
      <c r="AX73" s="915"/>
      <c r="AY73" s="915"/>
      <c r="AZ73" s="961"/>
      <c r="BA73" s="961"/>
      <c r="BB73" s="961"/>
      <c r="BC73" s="961"/>
      <c r="BD73" s="962"/>
      <c r="BE73" s="260"/>
      <c r="BF73" s="260"/>
      <c r="BG73" s="260"/>
      <c r="BH73" s="260"/>
      <c r="BI73" s="260"/>
      <c r="BJ73" s="260"/>
      <c r="BK73" s="260"/>
      <c r="BL73" s="260"/>
      <c r="BM73" s="260"/>
      <c r="BN73" s="260"/>
      <c r="BO73" s="260"/>
      <c r="BP73" s="260"/>
      <c r="BQ73" s="257">
        <v>67</v>
      </c>
      <c r="BR73" s="262"/>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1"/>
    </row>
    <row r="74" spans="1:131" s="242" customFormat="1" ht="26.25" customHeight="1" x14ac:dyDescent="0.15">
      <c r="A74" s="256">
        <v>7</v>
      </c>
      <c r="B74" s="957" t="s">
        <v>597</v>
      </c>
      <c r="C74" s="958"/>
      <c r="D74" s="958"/>
      <c r="E74" s="958"/>
      <c r="F74" s="958"/>
      <c r="G74" s="958"/>
      <c r="H74" s="958"/>
      <c r="I74" s="958"/>
      <c r="J74" s="958"/>
      <c r="K74" s="958"/>
      <c r="L74" s="958"/>
      <c r="M74" s="958"/>
      <c r="N74" s="958"/>
      <c r="O74" s="958"/>
      <c r="P74" s="959"/>
      <c r="Q74" s="960">
        <v>1218363</v>
      </c>
      <c r="R74" s="915"/>
      <c r="S74" s="915"/>
      <c r="T74" s="915"/>
      <c r="U74" s="915"/>
      <c r="V74" s="915">
        <v>1197433</v>
      </c>
      <c r="W74" s="915"/>
      <c r="X74" s="915"/>
      <c r="Y74" s="915"/>
      <c r="Z74" s="915"/>
      <c r="AA74" s="915">
        <v>20930</v>
      </c>
      <c r="AB74" s="915"/>
      <c r="AC74" s="915"/>
      <c r="AD74" s="915"/>
      <c r="AE74" s="915"/>
      <c r="AF74" s="915">
        <v>20930</v>
      </c>
      <c r="AG74" s="915"/>
      <c r="AH74" s="915"/>
      <c r="AI74" s="915"/>
      <c r="AJ74" s="915"/>
      <c r="AK74" s="915">
        <v>7055</v>
      </c>
      <c r="AL74" s="915"/>
      <c r="AM74" s="915"/>
      <c r="AN74" s="915"/>
      <c r="AO74" s="915"/>
      <c r="AP74" s="915" t="s">
        <v>601</v>
      </c>
      <c r="AQ74" s="915"/>
      <c r="AR74" s="915"/>
      <c r="AS74" s="915"/>
      <c r="AT74" s="915"/>
      <c r="AU74" s="915" t="s">
        <v>601</v>
      </c>
      <c r="AV74" s="915"/>
      <c r="AW74" s="915"/>
      <c r="AX74" s="915"/>
      <c r="AY74" s="915"/>
      <c r="AZ74" s="961"/>
      <c r="BA74" s="961"/>
      <c r="BB74" s="961"/>
      <c r="BC74" s="961"/>
      <c r="BD74" s="962"/>
      <c r="BE74" s="260"/>
      <c r="BF74" s="260"/>
      <c r="BG74" s="260"/>
      <c r="BH74" s="260"/>
      <c r="BI74" s="260"/>
      <c r="BJ74" s="260"/>
      <c r="BK74" s="260"/>
      <c r="BL74" s="260"/>
      <c r="BM74" s="260"/>
      <c r="BN74" s="260"/>
      <c r="BO74" s="260"/>
      <c r="BP74" s="260"/>
      <c r="BQ74" s="257">
        <v>68</v>
      </c>
      <c r="BR74" s="262"/>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1"/>
    </row>
    <row r="75" spans="1:131" s="242" customFormat="1" ht="26.25" customHeight="1" x14ac:dyDescent="0.15">
      <c r="A75" s="256">
        <v>8</v>
      </c>
      <c r="B75" s="957" t="s">
        <v>598</v>
      </c>
      <c r="C75" s="958"/>
      <c r="D75" s="958"/>
      <c r="E75" s="958"/>
      <c r="F75" s="958"/>
      <c r="G75" s="958"/>
      <c r="H75" s="958"/>
      <c r="I75" s="958"/>
      <c r="J75" s="958"/>
      <c r="K75" s="958"/>
      <c r="L75" s="958"/>
      <c r="M75" s="958"/>
      <c r="N75" s="958"/>
      <c r="O75" s="958"/>
      <c r="P75" s="959"/>
      <c r="Q75" s="963">
        <v>39402</v>
      </c>
      <c r="R75" s="964"/>
      <c r="S75" s="964"/>
      <c r="T75" s="964"/>
      <c r="U75" s="914"/>
      <c r="V75" s="965">
        <v>34057</v>
      </c>
      <c r="W75" s="964"/>
      <c r="X75" s="964"/>
      <c r="Y75" s="964"/>
      <c r="Z75" s="914"/>
      <c r="AA75" s="965">
        <v>5344</v>
      </c>
      <c r="AB75" s="964"/>
      <c r="AC75" s="964"/>
      <c r="AD75" s="964"/>
      <c r="AE75" s="914"/>
      <c r="AF75" s="965">
        <v>19453</v>
      </c>
      <c r="AG75" s="964"/>
      <c r="AH75" s="964"/>
      <c r="AI75" s="964"/>
      <c r="AJ75" s="914"/>
      <c r="AK75" s="965" t="s">
        <v>601</v>
      </c>
      <c r="AL75" s="964"/>
      <c r="AM75" s="964"/>
      <c r="AN75" s="964"/>
      <c r="AO75" s="914"/>
      <c r="AP75" s="965">
        <v>119226</v>
      </c>
      <c r="AQ75" s="964"/>
      <c r="AR75" s="964"/>
      <c r="AS75" s="964"/>
      <c r="AT75" s="914"/>
      <c r="AU75" s="965" t="s">
        <v>601</v>
      </c>
      <c r="AV75" s="964"/>
      <c r="AW75" s="964"/>
      <c r="AX75" s="964"/>
      <c r="AY75" s="914"/>
      <c r="AZ75" s="961"/>
      <c r="BA75" s="961"/>
      <c r="BB75" s="961"/>
      <c r="BC75" s="961"/>
      <c r="BD75" s="962"/>
      <c r="BE75" s="260"/>
      <c r="BF75" s="260"/>
      <c r="BG75" s="260"/>
      <c r="BH75" s="260"/>
      <c r="BI75" s="260"/>
      <c r="BJ75" s="260"/>
      <c r="BK75" s="260"/>
      <c r="BL75" s="260"/>
      <c r="BM75" s="260"/>
      <c r="BN75" s="260"/>
      <c r="BO75" s="260"/>
      <c r="BP75" s="260"/>
      <c r="BQ75" s="257">
        <v>69</v>
      </c>
      <c r="BR75" s="262"/>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1"/>
    </row>
    <row r="76" spans="1:131" s="242" customFormat="1" ht="26.25" customHeight="1" x14ac:dyDescent="0.15">
      <c r="A76" s="256">
        <v>9</v>
      </c>
      <c r="B76" s="957" t="s">
        <v>599</v>
      </c>
      <c r="C76" s="958"/>
      <c r="D76" s="958"/>
      <c r="E76" s="958"/>
      <c r="F76" s="958"/>
      <c r="G76" s="958"/>
      <c r="H76" s="958"/>
      <c r="I76" s="958"/>
      <c r="J76" s="958"/>
      <c r="K76" s="958"/>
      <c r="L76" s="958"/>
      <c r="M76" s="958"/>
      <c r="N76" s="958"/>
      <c r="O76" s="958"/>
      <c r="P76" s="959"/>
      <c r="Q76" s="963">
        <v>7725</v>
      </c>
      <c r="R76" s="964"/>
      <c r="S76" s="964"/>
      <c r="T76" s="964"/>
      <c r="U76" s="914"/>
      <c r="V76" s="965">
        <v>6053</v>
      </c>
      <c r="W76" s="964"/>
      <c r="X76" s="964"/>
      <c r="Y76" s="964"/>
      <c r="Z76" s="914"/>
      <c r="AA76" s="965">
        <v>1672</v>
      </c>
      <c r="AB76" s="964"/>
      <c r="AC76" s="964"/>
      <c r="AD76" s="964"/>
      <c r="AE76" s="914"/>
      <c r="AF76" s="965">
        <v>16867</v>
      </c>
      <c r="AG76" s="964"/>
      <c r="AH76" s="964"/>
      <c r="AI76" s="964"/>
      <c r="AJ76" s="914"/>
      <c r="AK76" s="965" t="s">
        <v>601</v>
      </c>
      <c r="AL76" s="964"/>
      <c r="AM76" s="964"/>
      <c r="AN76" s="964"/>
      <c r="AO76" s="914"/>
      <c r="AP76" s="965">
        <v>13994</v>
      </c>
      <c r="AQ76" s="964"/>
      <c r="AR76" s="964"/>
      <c r="AS76" s="964"/>
      <c r="AT76" s="914"/>
      <c r="AU76" s="965" t="s">
        <v>601</v>
      </c>
      <c r="AV76" s="964"/>
      <c r="AW76" s="964"/>
      <c r="AX76" s="964"/>
      <c r="AY76" s="914"/>
      <c r="AZ76" s="961"/>
      <c r="BA76" s="961"/>
      <c r="BB76" s="961"/>
      <c r="BC76" s="961"/>
      <c r="BD76" s="962"/>
      <c r="BE76" s="260"/>
      <c r="BF76" s="260"/>
      <c r="BG76" s="260"/>
      <c r="BH76" s="260"/>
      <c r="BI76" s="260"/>
      <c r="BJ76" s="260"/>
      <c r="BK76" s="260"/>
      <c r="BL76" s="260"/>
      <c r="BM76" s="260"/>
      <c r="BN76" s="260"/>
      <c r="BO76" s="260"/>
      <c r="BP76" s="260"/>
      <c r="BQ76" s="257">
        <v>70</v>
      </c>
      <c r="BR76" s="262"/>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1"/>
    </row>
    <row r="77" spans="1:131" s="242" customFormat="1" ht="26.25" customHeight="1" x14ac:dyDescent="0.15">
      <c r="A77" s="256">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0"/>
      <c r="BF77" s="260"/>
      <c r="BG77" s="260"/>
      <c r="BH77" s="260"/>
      <c r="BI77" s="260"/>
      <c r="BJ77" s="260"/>
      <c r="BK77" s="260"/>
      <c r="BL77" s="260"/>
      <c r="BM77" s="260"/>
      <c r="BN77" s="260"/>
      <c r="BO77" s="260"/>
      <c r="BP77" s="260"/>
      <c r="BQ77" s="257">
        <v>71</v>
      </c>
      <c r="BR77" s="262"/>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1"/>
    </row>
    <row r="78" spans="1:131" s="242" customFormat="1" ht="26.25" customHeight="1" x14ac:dyDescent="0.15">
      <c r="A78" s="256">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0"/>
      <c r="BF78" s="260"/>
      <c r="BG78" s="260"/>
      <c r="BH78" s="260"/>
      <c r="BI78" s="260"/>
      <c r="BJ78" s="263"/>
      <c r="BK78" s="263"/>
      <c r="BL78" s="263"/>
      <c r="BM78" s="263"/>
      <c r="BN78" s="263"/>
      <c r="BO78" s="260"/>
      <c r="BP78" s="260"/>
      <c r="BQ78" s="257">
        <v>72</v>
      </c>
      <c r="BR78" s="262"/>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1"/>
    </row>
    <row r="79" spans="1:131" s="242" customFormat="1" ht="26.25" customHeight="1" x14ac:dyDescent="0.15">
      <c r="A79" s="256">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0"/>
      <c r="BF79" s="260"/>
      <c r="BG79" s="260"/>
      <c r="BH79" s="260"/>
      <c r="BI79" s="260"/>
      <c r="BJ79" s="263"/>
      <c r="BK79" s="263"/>
      <c r="BL79" s="263"/>
      <c r="BM79" s="263"/>
      <c r="BN79" s="263"/>
      <c r="BO79" s="260"/>
      <c r="BP79" s="260"/>
      <c r="BQ79" s="257">
        <v>73</v>
      </c>
      <c r="BR79" s="262"/>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1"/>
    </row>
    <row r="80" spans="1:131" s="242" customFormat="1" ht="26.25" customHeight="1" x14ac:dyDescent="0.15">
      <c r="A80" s="256">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0"/>
      <c r="BF80" s="260"/>
      <c r="BG80" s="260"/>
      <c r="BH80" s="260"/>
      <c r="BI80" s="260"/>
      <c r="BJ80" s="260"/>
      <c r="BK80" s="260"/>
      <c r="BL80" s="260"/>
      <c r="BM80" s="260"/>
      <c r="BN80" s="260"/>
      <c r="BO80" s="260"/>
      <c r="BP80" s="260"/>
      <c r="BQ80" s="257">
        <v>74</v>
      </c>
      <c r="BR80" s="262"/>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1"/>
    </row>
    <row r="81" spans="1:131" s="242" customFormat="1" ht="26.25" customHeight="1" x14ac:dyDescent="0.15">
      <c r="A81" s="256">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0"/>
      <c r="BF81" s="260"/>
      <c r="BG81" s="260"/>
      <c r="BH81" s="260"/>
      <c r="BI81" s="260"/>
      <c r="BJ81" s="260"/>
      <c r="BK81" s="260"/>
      <c r="BL81" s="260"/>
      <c r="BM81" s="260"/>
      <c r="BN81" s="260"/>
      <c r="BO81" s="260"/>
      <c r="BP81" s="260"/>
      <c r="BQ81" s="257">
        <v>75</v>
      </c>
      <c r="BR81" s="262"/>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1"/>
    </row>
    <row r="82" spans="1:131" s="242" customFormat="1" ht="26.25" customHeight="1" x14ac:dyDescent="0.15">
      <c r="A82" s="256">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0"/>
      <c r="BF82" s="260"/>
      <c r="BG82" s="260"/>
      <c r="BH82" s="260"/>
      <c r="BI82" s="260"/>
      <c r="BJ82" s="260"/>
      <c r="BK82" s="260"/>
      <c r="BL82" s="260"/>
      <c r="BM82" s="260"/>
      <c r="BN82" s="260"/>
      <c r="BO82" s="260"/>
      <c r="BP82" s="260"/>
      <c r="BQ82" s="257">
        <v>76</v>
      </c>
      <c r="BR82" s="262"/>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1"/>
    </row>
    <row r="83" spans="1:131" s="242" customFormat="1" ht="26.25" customHeight="1" x14ac:dyDescent="0.15">
      <c r="A83" s="256">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0"/>
      <c r="BF83" s="260"/>
      <c r="BG83" s="260"/>
      <c r="BH83" s="260"/>
      <c r="BI83" s="260"/>
      <c r="BJ83" s="260"/>
      <c r="BK83" s="260"/>
      <c r="BL83" s="260"/>
      <c r="BM83" s="260"/>
      <c r="BN83" s="260"/>
      <c r="BO83" s="260"/>
      <c r="BP83" s="260"/>
      <c r="BQ83" s="257">
        <v>77</v>
      </c>
      <c r="BR83" s="262"/>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1"/>
    </row>
    <row r="84" spans="1:131" s="242" customFormat="1" ht="26.25" customHeight="1" x14ac:dyDescent="0.15">
      <c r="A84" s="256">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0"/>
      <c r="BF84" s="260"/>
      <c r="BG84" s="260"/>
      <c r="BH84" s="260"/>
      <c r="BI84" s="260"/>
      <c r="BJ84" s="260"/>
      <c r="BK84" s="260"/>
      <c r="BL84" s="260"/>
      <c r="BM84" s="260"/>
      <c r="BN84" s="260"/>
      <c r="BO84" s="260"/>
      <c r="BP84" s="260"/>
      <c r="BQ84" s="257">
        <v>78</v>
      </c>
      <c r="BR84" s="262"/>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1"/>
    </row>
    <row r="85" spans="1:131" s="242" customFormat="1" ht="26.25" customHeight="1" x14ac:dyDescent="0.15">
      <c r="A85" s="256">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0"/>
      <c r="BF85" s="260"/>
      <c r="BG85" s="260"/>
      <c r="BH85" s="260"/>
      <c r="BI85" s="260"/>
      <c r="BJ85" s="260"/>
      <c r="BK85" s="260"/>
      <c r="BL85" s="260"/>
      <c r="BM85" s="260"/>
      <c r="BN85" s="260"/>
      <c r="BO85" s="260"/>
      <c r="BP85" s="260"/>
      <c r="BQ85" s="257">
        <v>79</v>
      </c>
      <c r="BR85" s="262"/>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1"/>
    </row>
    <row r="86" spans="1:131" s="242" customFormat="1" ht="26.25" customHeight="1" x14ac:dyDescent="0.15">
      <c r="A86" s="256">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0"/>
      <c r="BF86" s="260"/>
      <c r="BG86" s="260"/>
      <c r="BH86" s="260"/>
      <c r="BI86" s="260"/>
      <c r="BJ86" s="260"/>
      <c r="BK86" s="260"/>
      <c r="BL86" s="260"/>
      <c r="BM86" s="260"/>
      <c r="BN86" s="260"/>
      <c r="BO86" s="260"/>
      <c r="BP86" s="260"/>
      <c r="BQ86" s="257">
        <v>80</v>
      </c>
      <c r="BR86" s="262"/>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1"/>
    </row>
    <row r="87" spans="1:131" s="242" customFormat="1" ht="26.25" customHeight="1" x14ac:dyDescent="0.15">
      <c r="A87" s="264">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0"/>
      <c r="BF87" s="260"/>
      <c r="BG87" s="260"/>
      <c r="BH87" s="260"/>
      <c r="BI87" s="260"/>
      <c r="BJ87" s="260"/>
      <c r="BK87" s="260"/>
      <c r="BL87" s="260"/>
      <c r="BM87" s="260"/>
      <c r="BN87" s="260"/>
      <c r="BO87" s="260"/>
      <c r="BP87" s="260"/>
      <c r="BQ87" s="257">
        <v>81</v>
      </c>
      <c r="BR87" s="262"/>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1"/>
    </row>
    <row r="88" spans="1:131" s="242" customFormat="1" ht="26.25" customHeight="1" thickBot="1" x14ac:dyDescent="0.2">
      <c r="A88" s="259" t="s">
        <v>394</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57380</v>
      </c>
      <c r="AG88" s="926"/>
      <c r="AH88" s="926"/>
      <c r="AI88" s="926"/>
      <c r="AJ88" s="926"/>
      <c r="AK88" s="923"/>
      <c r="AL88" s="923"/>
      <c r="AM88" s="923"/>
      <c r="AN88" s="923"/>
      <c r="AO88" s="923"/>
      <c r="AP88" s="926">
        <v>135728</v>
      </c>
      <c r="AQ88" s="926"/>
      <c r="AR88" s="926"/>
      <c r="AS88" s="926"/>
      <c r="AT88" s="926"/>
      <c r="AU88" s="926">
        <v>758</v>
      </c>
      <c r="AV88" s="926"/>
      <c r="AW88" s="926"/>
      <c r="AX88" s="926"/>
      <c r="AY88" s="926"/>
      <c r="AZ88" s="931"/>
      <c r="BA88" s="931"/>
      <c r="BB88" s="931"/>
      <c r="BC88" s="931"/>
      <c r="BD88" s="932"/>
      <c r="BE88" s="260"/>
      <c r="BF88" s="260"/>
      <c r="BG88" s="260"/>
      <c r="BH88" s="260"/>
      <c r="BI88" s="260"/>
      <c r="BJ88" s="260"/>
      <c r="BK88" s="260"/>
      <c r="BL88" s="260"/>
      <c r="BM88" s="260"/>
      <c r="BN88" s="260"/>
      <c r="BO88" s="260"/>
      <c r="BP88" s="260"/>
      <c r="BQ88" s="257">
        <v>82</v>
      </c>
      <c r="BR88" s="262"/>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394</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t="s">
        <v>601</v>
      </c>
      <c r="CX102" s="934"/>
      <c r="CY102" s="934"/>
      <c r="CZ102" s="934"/>
      <c r="DA102" s="977"/>
      <c r="DB102" s="976" t="s">
        <v>601</v>
      </c>
      <c r="DC102" s="934"/>
      <c r="DD102" s="934"/>
      <c r="DE102" s="934"/>
      <c r="DF102" s="977"/>
      <c r="DG102" s="976">
        <v>345</v>
      </c>
      <c r="DH102" s="934"/>
      <c r="DI102" s="934"/>
      <c r="DJ102" s="934"/>
      <c r="DK102" s="977"/>
      <c r="DL102" s="976" t="s">
        <v>601</v>
      </c>
      <c r="DM102" s="934"/>
      <c r="DN102" s="934"/>
      <c r="DO102" s="934"/>
      <c r="DP102" s="977"/>
      <c r="DQ102" s="976" t="s">
        <v>601</v>
      </c>
      <c r="DR102" s="934"/>
      <c r="DS102" s="934"/>
      <c r="DT102" s="934"/>
      <c r="DU102" s="977"/>
      <c r="DV102" s="1000"/>
      <c r="DW102" s="1001"/>
      <c r="DX102" s="1001"/>
      <c r="DY102" s="1001"/>
      <c r="DZ102" s="1002"/>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431</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432</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1"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312</v>
      </c>
      <c r="AG109" s="979"/>
      <c r="AH109" s="979"/>
      <c r="AI109" s="979"/>
      <c r="AJ109" s="980"/>
      <c r="AK109" s="978" t="s">
        <v>311</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312</v>
      </c>
      <c r="BW109" s="979"/>
      <c r="BX109" s="979"/>
      <c r="BY109" s="979"/>
      <c r="BZ109" s="980"/>
      <c r="CA109" s="978" t="s">
        <v>311</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312</v>
      </c>
      <c r="DM109" s="979"/>
      <c r="DN109" s="979"/>
      <c r="DO109" s="979"/>
      <c r="DP109" s="980"/>
      <c r="DQ109" s="978" t="s">
        <v>311</v>
      </c>
      <c r="DR109" s="979"/>
      <c r="DS109" s="979"/>
      <c r="DT109" s="979"/>
      <c r="DU109" s="980"/>
      <c r="DV109" s="978" t="s">
        <v>437</v>
      </c>
      <c r="DW109" s="979"/>
      <c r="DX109" s="979"/>
      <c r="DY109" s="979"/>
      <c r="DZ109" s="981"/>
    </row>
    <row r="110" spans="1:131" s="241"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2016278</v>
      </c>
      <c r="AB110" s="986"/>
      <c r="AC110" s="986"/>
      <c r="AD110" s="986"/>
      <c r="AE110" s="987"/>
      <c r="AF110" s="988">
        <v>1920723</v>
      </c>
      <c r="AG110" s="986"/>
      <c r="AH110" s="986"/>
      <c r="AI110" s="986"/>
      <c r="AJ110" s="987"/>
      <c r="AK110" s="988">
        <v>1838137</v>
      </c>
      <c r="AL110" s="986"/>
      <c r="AM110" s="986"/>
      <c r="AN110" s="986"/>
      <c r="AO110" s="987"/>
      <c r="AP110" s="989">
        <v>14.4</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18899498</v>
      </c>
      <c r="BR110" s="1021"/>
      <c r="BS110" s="1021"/>
      <c r="BT110" s="1021"/>
      <c r="BU110" s="1021"/>
      <c r="BV110" s="1021">
        <v>19183344</v>
      </c>
      <c r="BW110" s="1021"/>
      <c r="BX110" s="1021"/>
      <c r="BY110" s="1021"/>
      <c r="BZ110" s="1021"/>
      <c r="CA110" s="1021">
        <v>19639087</v>
      </c>
      <c r="CB110" s="1021"/>
      <c r="CC110" s="1021"/>
      <c r="CD110" s="1021"/>
      <c r="CE110" s="1021"/>
      <c r="CF110" s="1035">
        <v>153.30000000000001</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443</v>
      </c>
      <c r="DH110" s="1021"/>
      <c r="DI110" s="1021"/>
      <c r="DJ110" s="1021"/>
      <c r="DK110" s="1021"/>
      <c r="DL110" s="1021" t="s">
        <v>443</v>
      </c>
      <c r="DM110" s="1021"/>
      <c r="DN110" s="1021"/>
      <c r="DO110" s="1021"/>
      <c r="DP110" s="1021"/>
      <c r="DQ110" s="1021" t="s">
        <v>443</v>
      </c>
      <c r="DR110" s="1021"/>
      <c r="DS110" s="1021"/>
      <c r="DT110" s="1021"/>
      <c r="DU110" s="1021"/>
      <c r="DV110" s="1022" t="s">
        <v>127</v>
      </c>
      <c r="DW110" s="1022"/>
      <c r="DX110" s="1022"/>
      <c r="DY110" s="1022"/>
      <c r="DZ110" s="1023"/>
    </row>
    <row r="111" spans="1:131" s="241" customFormat="1" ht="26.25" customHeight="1" x14ac:dyDescent="0.15">
      <c r="A111" s="1024" t="s">
        <v>444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443</v>
      </c>
      <c r="AB111" s="1028"/>
      <c r="AC111" s="1028"/>
      <c r="AD111" s="1028"/>
      <c r="AE111" s="1029"/>
      <c r="AF111" s="1030" t="s">
        <v>443</v>
      </c>
      <c r="AG111" s="1028"/>
      <c r="AH111" s="1028"/>
      <c r="AI111" s="1028"/>
      <c r="AJ111" s="1029"/>
      <c r="AK111" s="1030" t="s">
        <v>443</v>
      </c>
      <c r="AL111" s="1028"/>
      <c r="AM111" s="1028"/>
      <c r="AN111" s="1028"/>
      <c r="AO111" s="1029"/>
      <c r="AP111" s="1031" t="s">
        <v>443</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v>626262</v>
      </c>
      <c r="BR111" s="1014"/>
      <c r="BS111" s="1014"/>
      <c r="BT111" s="1014"/>
      <c r="BU111" s="1014"/>
      <c r="BV111" s="1014">
        <v>302197</v>
      </c>
      <c r="BW111" s="1014"/>
      <c r="BX111" s="1014"/>
      <c r="BY111" s="1014"/>
      <c r="BZ111" s="1014"/>
      <c r="CA111" s="1014">
        <v>378235</v>
      </c>
      <c r="CB111" s="1014"/>
      <c r="CC111" s="1014"/>
      <c r="CD111" s="1014"/>
      <c r="CE111" s="1014"/>
      <c r="CF111" s="1008">
        <v>3</v>
      </c>
      <c r="CG111" s="1009"/>
      <c r="CH111" s="1009"/>
      <c r="CI111" s="1009"/>
      <c r="CJ111" s="1009"/>
      <c r="CK111" s="1039"/>
      <c r="CL111" s="1040"/>
      <c r="CM111" s="1010" t="s">
        <v>446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447</v>
      </c>
      <c r="DH111" s="1014"/>
      <c r="DI111" s="1014"/>
      <c r="DJ111" s="1014"/>
      <c r="DK111" s="1014"/>
      <c r="DL111" s="1014" t="s">
        <v>447</v>
      </c>
      <c r="DM111" s="1014"/>
      <c r="DN111" s="1014"/>
      <c r="DO111" s="1014"/>
      <c r="DP111" s="1014"/>
      <c r="DQ111" s="1014" t="s">
        <v>447</v>
      </c>
      <c r="DR111" s="1014"/>
      <c r="DS111" s="1014"/>
      <c r="DT111" s="1014"/>
      <c r="DU111" s="1014"/>
      <c r="DV111" s="1015" t="s">
        <v>447</v>
      </c>
      <c r="DW111" s="1015"/>
      <c r="DX111" s="1015"/>
      <c r="DY111" s="1015"/>
      <c r="DZ111" s="1016"/>
    </row>
    <row r="112" spans="1:131" s="241" customFormat="1" ht="26.25" customHeight="1" x14ac:dyDescent="0.15">
      <c r="A112" s="1046" t="s">
        <v>448</v>
      </c>
      <c r="B112" s="1047"/>
      <c r="C112" s="1044" t="s">
        <v>449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127</v>
      </c>
      <c r="AB112" s="1053"/>
      <c r="AC112" s="1053"/>
      <c r="AD112" s="1053"/>
      <c r="AE112" s="1054"/>
      <c r="AF112" s="1055" t="s">
        <v>127</v>
      </c>
      <c r="AG112" s="1053"/>
      <c r="AH112" s="1053"/>
      <c r="AI112" s="1053"/>
      <c r="AJ112" s="1054"/>
      <c r="AK112" s="1055" t="s">
        <v>127</v>
      </c>
      <c r="AL112" s="1053"/>
      <c r="AM112" s="1053"/>
      <c r="AN112" s="1053"/>
      <c r="AO112" s="1054"/>
      <c r="AP112" s="1056" t="s">
        <v>127</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12279417</v>
      </c>
      <c r="BR112" s="1014"/>
      <c r="BS112" s="1014"/>
      <c r="BT112" s="1014"/>
      <c r="BU112" s="1014"/>
      <c r="BV112" s="1014">
        <v>11509347</v>
      </c>
      <c r="BW112" s="1014"/>
      <c r="BX112" s="1014"/>
      <c r="BY112" s="1014"/>
      <c r="BZ112" s="1014"/>
      <c r="CA112" s="1014">
        <v>11090125</v>
      </c>
      <c r="CB112" s="1014"/>
      <c r="CC112" s="1014"/>
      <c r="CD112" s="1014"/>
      <c r="CE112" s="1014"/>
      <c r="CF112" s="1008">
        <v>86.6</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127</v>
      </c>
      <c r="DM112" s="1014"/>
      <c r="DN112" s="1014"/>
      <c r="DO112" s="1014"/>
      <c r="DP112" s="1014"/>
      <c r="DQ112" s="1014" t="s">
        <v>127</v>
      </c>
      <c r="DR112" s="1014"/>
      <c r="DS112" s="1014"/>
      <c r="DT112" s="1014"/>
      <c r="DU112" s="1014"/>
      <c r="DV112" s="1015" t="s">
        <v>127</v>
      </c>
      <c r="DW112" s="1015"/>
      <c r="DX112" s="1015"/>
      <c r="DY112" s="1015"/>
      <c r="DZ112" s="1016"/>
    </row>
    <row r="113" spans="1:130" s="241" customFormat="1" ht="26.25" customHeight="1" x14ac:dyDescent="0.15">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858603</v>
      </c>
      <c r="AB113" s="1028"/>
      <c r="AC113" s="1028"/>
      <c r="AD113" s="1028"/>
      <c r="AE113" s="1029"/>
      <c r="AF113" s="1030">
        <v>844939</v>
      </c>
      <c r="AG113" s="1028"/>
      <c r="AH113" s="1028"/>
      <c r="AI113" s="1028"/>
      <c r="AJ113" s="1029"/>
      <c r="AK113" s="1030">
        <v>921589</v>
      </c>
      <c r="AL113" s="1028"/>
      <c r="AM113" s="1028"/>
      <c r="AN113" s="1028"/>
      <c r="AO113" s="1029"/>
      <c r="AP113" s="1031">
        <v>7.2</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642768</v>
      </c>
      <c r="BR113" s="1014"/>
      <c r="BS113" s="1014"/>
      <c r="BT113" s="1014"/>
      <c r="BU113" s="1014"/>
      <c r="BV113" s="1014">
        <v>706427</v>
      </c>
      <c r="BW113" s="1014"/>
      <c r="BX113" s="1014"/>
      <c r="BY113" s="1014"/>
      <c r="BZ113" s="1014"/>
      <c r="CA113" s="1014">
        <v>757533</v>
      </c>
      <c r="CB113" s="1014"/>
      <c r="CC113" s="1014"/>
      <c r="CD113" s="1014"/>
      <c r="CE113" s="1014"/>
      <c r="CF113" s="1008">
        <v>5.9</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127</v>
      </c>
      <c r="DM113" s="1053"/>
      <c r="DN113" s="1053"/>
      <c r="DO113" s="1053"/>
      <c r="DP113" s="1054"/>
      <c r="DQ113" s="1055" t="s">
        <v>127</v>
      </c>
      <c r="DR113" s="1053"/>
      <c r="DS113" s="1053"/>
      <c r="DT113" s="1053"/>
      <c r="DU113" s="1054"/>
      <c r="DV113" s="1056" t="s">
        <v>127</v>
      </c>
      <c r="DW113" s="1057"/>
      <c r="DX113" s="1057"/>
      <c r="DY113" s="1057"/>
      <c r="DZ113" s="1058"/>
    </row>
    <row r="114" spans="1:130" s="241" customFormat="1" ht="26.25" customHeight="1" x14ac:dyDescent="0.15">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272520</v>
      </c>
      <c r="AB114" s="1053"/>
      <c r="AC114" s="1053"/>
      <c r="AD114" s="1053"/>
      <c r="AE114" s="1054"/>
      <c r="AF114" s="1055">
        <v>178258</v>
      </c>
      <c r="AG114" s="1053"/>
      <c r="AH114" s="1053"/>
      <c r="AI114" s="1053"/>
      <c r="AJ114" s="1054"/>
      <c r="AK114" s="1055">
        <v>115165</v>
      </c>
      <c r="AL114" s="1053"/>
      <c r="AM114" s="1053"/>
      <c r="AN114" s="1053"/>
      <c r="AO114" s="1054"/>
      <c r="AP114" s="1056">
        <v>0.9</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2647626</v>
      </c>
      <c r="BR114" s="1014"/>
      <c r="BS114" s="1014"/>
      <c r="BT114" s="1014"/>
      <c r="BU114" s="1014"/>
      <c r="BV114" s="1014">
        <v>2722787</v>
      </c>
      <c r="BW114" s="1014"/>
      <c r="BX114" s="1014"/>
      <c r="BY114" s="1014"/>
      <c r="BZ114" s="1014"/>
      <c r="CA114" s="1014">
        <v>2622089</v>
      </c>
      <c r="CB114" s="1014"/>
      <c r="CC114" s="1014"/>
      <c r="CD114" s="1014"/>
      <c r="CE114" s="1014"/>
      <c r="CF114" s="1008">
        <v>20.5</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396</v>
      </c>
      <c r="DH114" s="1053"/>
      <c r="DI114" s="1053"/>
      <c r="DJ114" s="1053"/>
      <c r="DK114" s="1054"/>
      <c r="DL114" s="1055" t="s">
        <v>127</v>
      </c>
      <c r="DM114" s="1053"/>
      <c r="DN114" s="1053"/>
      <c r="DO114" s="1053"/>
      <c r="DP114" s="1054"/>
      <c r="DQ114" s="1055" t="s">
        <v>127</v>
      </c>
      <c r="DR114" s="1053"/>
      <c r="DS114" s="1053"/>
      <c r="DT114" s="1053"/>
      <c r="DU114" s="1054"/>
      <c r="DV114" s="1056" t="s">
        <v>127</v>
      </c>
      <c r="DW114" s="1057"/>
      <c r="DX114" s="1057"/>
      <c r="DY114" s="1057"/>
      <c r="DZ114" s="1058"/>
    </row>
    <row r="115" spans="1:130" s="241" customFormat="1" ht="26.25" customHeight="1" x14ac:dyDescent="0.15">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127</v>
      </c>
      <c r="AB115" s="1028"/>
      <c r="AC115" s="1028"/>
      <c r="AD115" s="1028"/>
      <c r="AE115" s="1029"/>
      <c r="AF115" s="1030" t="s">
        <v>127</v>
      </c>
      <c r="AG115" s="1028"/>
      <c r="AH115" s="1028"/>
      <c r="AI115" s="1028"/>
      <c r="AJ115" s="1029"/>
      <c r="AK115" s="1030" t="s">
        <v>127</v>
      </c>
      <c r="AL115" s="1028"/>
      <c r="AM115" s="1028"/>
      <c r="AN115" s="1028"/>
      <c r="AO115" s="1029"/>
      <c r="AP115" s="1031" t="s">
        <v>127</v>
      </c>
      <c r="AQ115" s="1032"/>
      <c r="AR115" s="1032"/>
      <c r="AS115" s="1032"/>
      <c r="AT115" s="1033"/>
      <c r="AU115" s="994"/>
      <c r="AV115" s="995"/>
      <c r="AW115" s="995"/>
      <c r="AX115" s="995"/>
      <c r="AY115" s="995"/>
      <c r="AZ115" s="1043" t="s">
        <v>459</v>
      </c>
      <c r="BA115" s="1044"/>
      <c r="BB115" s="1044"/>
      <c r="BC115" s="1044"/>
      <c r="BD115" s="1044"/>
      <c r="BE115" s="1044"/>
      <c r="BF115" s="1044"/>
      <c r="BG115" s="1044"/>
      <c r="BH115" s="1044"/>
      <c r="BI115" s="1044"/>
      <c r="BJ115" s="1044"/>
      <c r="BK115" s="1044"/>
      <c r="BL115" s="1044"/>
      <c r="BM115" s="1044"/>
      <c r="BN115" s="1044"/>
      <c r="BO115" s="1044"/>
      <c r="BP115" s="1045"/>
      <c r="BQ115" s="1013">
        <v>100923</v>
      </c>
      <c r="BR115" s="1014"/>
      <c r="BS115" s="1014"/>
      <c r="BT115" s="1014"/>
      <c r="BU115" s="1014"/>
      <c r="BV115" s="1014">
        <v>21911</v>
      </c>
      <c r="BW115" s="1014"/>
      <c r="BX115" s="1014"/>
      <c r="BY115" s="1014"/>
      <c r="BZ115" s="1014"/>
      <c r="CA115" s="1014" t="s">
        <v>127</v>
      </c>
      <c r="CB115" s="1014"/>
      <c r="CC115" s="1014"/>
      <c r="CD115" s="1014"/>
      <c r="CE115" s="1014"/>
      <c r="CF115" s="1008" t="s">
        <v>127</v>
      </c>
      <c r="CG115" s="1009"/>
      <c r="CH115" s="1009"/>
      <c r="CI115" s="1009"/>
      <c r="CJ115" s="1009"/>
      <c r="CK115" s="1039"/>
      <c r="CL115" s="1040"/>
      <c r="CM115" s="1043" t="s">
        <v>460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626262</v>
      </c>
      <c r="DH115" s="1053"/>
      <c r="DI115" s="1053"/>
      <c r="DJ115" s="1053"/>
      <c r="DK115" s="1054"/>
      <c r="DL115" s="1055">
        <v>302197</v>
      </c>
      <c r="DM115" s="1053"/>
      <c r="DN115" s="1053"/>
      <c r="DO115" s="1053"/>
      <c r="DP115" s="1054"/>
      <c r="DQ115" s="1055">
        <v>378235</v>
      </c>
      <c r="DR115" s="1053"/>
      <c r="DS115" s="1053"/>
      <c r="DT115" s="1053"/>
      <c r="DU115" s="1054"/>
      <c r="DV115" s="1056">
        <v>3</v>
      </c>
      <c r="DW115" s="1057"/>
      <c r="DX115" s="1057"/>
      <c r="DY115" s="1057"/>
      <c r="DZ115" s="1058"/>
    </row>
    <row r="116" spans="1:130" s="241" customFormat="1" ht="26.25" customHeight="1" x14ac:dyDescent="0.15">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127</v>
      </c>
      <c r="AB116" s="1053"/>
      <c r="AC116" s="1053"/>
      <c r="AD116" s="1053"/>
      <c r="AE116" s="1054"/>
      <c r="AF116" s="1055" t="s">
        <v>127</v>
      </c>
      <c r="AG116" s="1053"/>
      <c r="AH116" s="1053"/>
      <c r="AI116" s="1053"/>
      <c r="AJ116" s="1054"/>
      <c r="AK116" s="1055" t="s">
        <v>127</v>
      </c>
      <c r="AL116" s="1053"/>
      <c r="AM116" s="1053"/>
      <c r="AN116" s="1053"/>
      <c r="AO116" s="1054"/>
      <c r="AP116" s="1056" t="s">
        <v>127</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127</v>
      </c>
      <c r="BW116" s="1014"/>
      <c r="BX116" s="1014"/>
      <c r="BY116" s="1014"/>
      <c r="BZ116" s="1014"/>
      <c r="CA116" s="1014" t="s">
        <v>127</v>
      </c>
      <c r="CB116" s="1014"/>
      <c r="CC116" s="1014"/>
      <c r="CD116" s="1014"/>
      <c r="CE116" s="1014"/>
      <c r="CF116" s="1008" t="s">
        <v>127</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127</v>
      </c>
      <c r="DH116" s="1053"/>
      <c r="DI116" s="1053"/>
      <c r="DJ116" s="1053"/>
      <c r="DK116" s="1054"/>
      <c r="DL116" s="1055" t="s">
        <v>127</v>
      </c>
      <c r="DM116" s="1053"/>
      <c r="DN116" s="1053"/>
      <c r="DO116" s="1053"/>
      <c r="DP116" s="1054"/>
      <c r="DQ116" s="1055" t="s">
        <v>127</v>
      </c>
      <c r="DR116" s="1053"/>
      <c r="DS116" s="1053"/>
      <c r="DT116" s="1053"/>
      <c r="DU116" s="1054"/>
      <c r="DV116" s="1056" t="s">
        <v>127</v>
      </c>
      <c r="DW116" s="1057"/>
      <c r="DX116" s="1057"/>
      <c r="DY116" s="1057"/>
      <c r="DZ116" s="1058"/>
    </row>
    <row r="117" spans="1:130" s="241"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464</v>
      </c>
      <c r="Z117" s="980"/>
      <c r="AA117" s="1070">
        <v>3147401</v>
      </c>
      <c r="AB117" s="1071"/>
      <c r="AC117" s="1071"/>
      <c r="AD117" s="1071"/>
      <c r="AE117" s="1072"/>
      <c r="AF117" s="1073">
        <v>2943920</v>
      </c>
      <c r="AG117" s="1071"/>
      <c r="AH117" s="1071"/>
      <c r="AI117" s="1071"/>
      <c r="AJ117" s="1072"/>
      <c r="AK117" s="1073">
        <v>2874891</v>
      </c>
      <c r="AL117" s="1071"/>
      <c r="AM117" s="1071"/>
      <c r="AN117" s="1071"/>
      <c r="AO117" s="1072"/>
      <c r="AP117" s="1074"/>
      <c r="AQ117" s="1075"/>
      <c r="AR117" s="1075"/>
      <c r="AS117" s="1075"/>
      <c r="AT117" s="1076"/>
      <c r="AU117" s="994"/>
      <c r="AV117" s="995"/>
      <c r="AW117" s="995"/>
      <c r="AX117" s="995"/>
      <c r="AY117" s="995"/>
      <c r="AZ117" s="1061" t="s">
        <v>465</v>
      </c>
      <c r="BA117" s="1062"/>
      <c r="BB117" s="1062"/>
      <c r="BC117" s="1062"/>
      <c r="BD117" s="1062"/>
      <c r="BE117" s="1062"/>
      <c r="BF117" s="1062"/>
      <c r="BG117" s="1062"/>
      <c r="BH117" s="1062"/>
      <c r="BI117" s="1062"/>
      <c r="BJ117" s="1062"/>
      <c r="BK117" s="1062"/>
      <c r="BL117" s="1062"/>
      <c r="BM117" s="1062"/>
      <c r="BN117" s="1062"/>
      <c r="BO117" s="1062"/>
      <c r="BP117" s="1063"/>
      <c r="BQ117" s="1013" t="s">
        <v>466</v>
      </c>
      <c r="BR117" s="1014"/>
      <c r="BS117" s="1014"/>
      <c r="BT117" s="1014"/>
      <c r="BU117" s="1014"/>
      <c r="BV117" s="1014" t="s">
        <v>466</v>
      </c>
      <c r="BW117" s="1014"/>
      <c r="BX117" s="1014"/>
      <c r="BY117" s="1014"/>
      <c r="BZ117" s="1014"/>
      <c r="CA117" s="1014" t="s">
        <v>127</v>
      </c>
      <c r="CB117" s="1014"/>
      <c r="CC117" s="1014"/>
      <c r="CD117" s="1014"/>
      <c r="CE117" s="1014"/>
      <c r="CF117" s="1008" t="s">
        <v>127</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396</v>
      </c>
      <c r="DM117" s="1053"/>
      <c r="DN117" s="1053"/>
      <c r="DO117" s="1053"/>
      <c r="DP117" s="1054"/>
      <c r="DQ117" s="1055" t="s">
        <v>127</v>
      </c>
      <c r="DR117" s="1053"/>
      <c r="DS117" s="1053"/>
      <c r="DT117" s="1053"/>
      <c r="DU117" s="1054"/>
      <c r="DV117" s="1056" t="s">
        <v>127</v>
      </c>
      <c r="DW117" s="1057"/>
      <c r="DX117" s="1057"/>
      <c r="DY117" s="1057"/>
      <c r="DZ117" s="1058"/>
    </row>
    <row r="118" spans="1:130" s="241"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312</v>
      </c>
      <c r="AG118" s="979"/>
      <c r="AH118" s="979"/>
      <c r="AI118" s="979"/>
      <c r="AJ118" s="980"/>
      <c r="AK118" s="978" t="s">
        <v>311</v>
      </c>
      <c r="AL118" s="979"/>
      <c r="AM118" s="979"/>
      <c r="AN118" s="979"/>
      <c r="AO118" s="980"/>
      <c r="AP118" s="1065" t="s">
        <v>437</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127</v>
      </c>
      <c r="BW118" s="1092"/>
      <c r="BX118" s="1092"/>
      <c r="BY118" s="1092"/>
      <c r="BZ118" s="1092"/>
      <c r="CA118" s="1092" t="s">
        <v>127</v>
      </c>
      <c r="CB118" s="1092"/>
      <c r="CC118" s="1092"/>
      <c r="CD118" s="1092"/>
      <c r="CE118" s="1092"/>
      <c r="CF118" s="1008" t="s">
        <v>127</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396</v>
      </c>
      <c r="DM118" s="1053"/>
      <c r="DN118" s="1053"/>
      <c r="DO118" s="1053"/>
      <c r="DP118" s="1054"/>
      <c r="DQ118" s="1055" t="s">
        <v>127</v>
      </c>
      <c r="DR118" s="1053"/>
      <c r="DS118" s="1053"/>
      <c r="DT118" s="1053"/>
      <c r="DU118" s="1054"/>
      <c r="DV118" s="1056" t="s">
        <v>127</v>
      </c>
      <c r="DW118" s="1057"/>
      <c r="DX118" s="1057"/>
      <c r="DY118" s="1057"/>
      <c r="DZ118" s="1058"/>
    </row>
    <row r="119" spans="1:130" s="241"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396</v>
      </c>
      <c r="AG119" s="986"/>
      <c r="AH119" s="986"/>
      <c r="AI119" s="986"/>
      <c r="AJ119" s="987"/>
      <c r="AK119" s="988" t="s">
        <v>396</v>
      </c>
      <c r="AL119" s="986"/>
      <c r="AM119" s="986"/>
      <c r="AN119" s="986"/>
      <c r="AO119" s="987"/>
      <c r="AP119" s="989" t="s">
        <v>127</v>
      </c>
      <c r="AQ119" s="990"/>
      <c r="AR119" s="990"/>
      <c r="AS119" s="990"/>
      <c r="AT119" s="991"/>
      <c r="AU119" s="996"/>
      <c r="AV119" s="997"/>
      <c r="AW119" s="997"/>
      <c r="AX119" s="997"/>
      <c r="AY119" s="997"/>
      <c r="AZ119" s="272" t="s">
        <v>186</v>
      </c>
      <c r="BA119" s="272"/>
      <c r="BB119" s="272"/>
      <c r="BC119" s="272"/>
      <c r="BD119" s="272"/>
      <c r="BE119" s="272"/>
      <c r="BF119" s="272"/>
      <c r="BG119" s="272"/>
      <c r="BH119" s="272"/>
      <c r="BI119" s="272"/>
      <c r="BJ119" s="272"/>
      <c r="BK119" s="272"/>
      <c r="BL119" s="272"/>
      <c r="BM119" s="272"/>
      <c r="BN119" s="272"/>
      <c r="BO119" s="1069" t="s">
        <v>470</v>
      </c>
      <c r="BP119" s="1100"/>
      <c r="BQ119" s="1091">
        <v>35196494</v>
      </c>
      <c r="BR119" s="1092"/>
      <c r="BS119" s="1092"/>
      <c r="BT119" s="1092"/>
      <c r="BU119" s="1092"/>
      <c r="BV119" s="1092">
        <v>34446013</v>
      </c>
      <c r="BW119" s="1092"/>
      <c r="BX119" s="1092"/>
      <c r="BY119" s="1092"/>
      <c r="BZ119" s="1092"/>
      <c r="CA119" s="1092">
        <v>34487069</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127</v>
      </c>
      <c r="DM119" s="1078"/>
      <c r="DN119" s="1078"/>
      <c r="DO119" s="1078"/>
      <c r="DP119" s="1079"/>
      <c r="DQ119" s="1077" t="s">
        <v>127</v>
      </c>
      <c r="DR119" s="1078"/>
      <c r="DS119" s="1078"/>
      <c r="DT119" s="1078"/>
      <c r="DU119" s="1079"/>
      <c r="DV119" s="1080" t="s">
        <v>127</v>
      </c>
      <c r="DW119" s="1081"/>
      <c r="DX119" s="1081"/>
      <c r="DY119" s="1081"/>
      <c r="DZ119" s="1082"/>
    </row>
    <row r="120" spans="1:130" s="241" customFormat="1" ht="26.25" customHeight="1" x14ac:dyDescent="0.15">
      <c r="A120" s="1153"/>
      <c r="B120" s="1040"/>
      <c r="C120" s="1010" t="s">
        <v>446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466</v>
      </c>
      <c r="AB120" s="1053"/>
      <c r="AC120" s="1053"/>
      <c r="AD120" s="1053"/>
      <c r="AE120" s="1054"/>
      <c r="AF120" s="1055" t="s">
        <v>127</v>
      </c>
      <c r="AG120" s="1053"/>
      <c r="AH120" s="1053"/>
      <c r="AI120" s="1053"/>
      <c r="AJ120" s="1054"/>
      <c r="AK120" s="1055" t="s">
        <v>127</v>
      </c>
      <c r="AL120" s="1053"/>
      <c r="AM120" s="1053"/>
      <c r="AN120" s="1053"/>
      <c r="AO120" s="1054"/>
      <c r="AP120" s="1056" t="s">
        <v>127</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3455905</v>
      </c>
      <c r="BR120" s="1021"/>
      <c r="BS120" s="1021"/>
      <c r="BT120" s="1021"/>
      <c r="BU120" s="1021"/>
      <c r="BV120" s="1021">
        <v>3909185</v>
      </c>
      <c r="BW120" s="1021"/>
      <c r="BX120" s="1021"/>
      <c r="BY120" s="1021"/>
      <c r="BZ120" s="1021"/>
      <c r="CA120" s="1021">
        <v>4308545</v>
      </c>
      <c r="CB120" s="1021"/>
      <c r="CC120" s="1021"/>
      <c r="CD120" s="1021"/>
      <c r="CE120" s="1021"/>
      <c r="CF120" s="1035">
        <v>33.6</v>
      </c>
      <c r="CG120" s="1036"/>
      <c r="CH120" s="1036"/>
      <c r="CI120" s="1036"/>
      <c r="CJ120" s="1036"/>
      <c r="CK120" s="1101" t="s">
        <v>474</v>
      </c>
      <c r="CL120" s="1102"/>
      <c r="CM120" s="1102"/>
      <c r="CN120" s="1102"/>
      <c r="CO120" s="1103"/>
      <c r="CP120" s="1109" t="s">
        <v>415</v>
      </c>
      <c r="CQ120" s="1110"/>
      <c r="CR120" s="1110"/>
      <c r="CS120" s="1110"/>
      <c r="CT120" s="1110"/>
      <c r="CU120" s="1110"/>
      <c r="CV120" s="1110"/>
      <c r="CW120" s="1110"/>
      <c r="CX120" s="1110"/>
      <c r="CY120" s="1110"/>
      <c r="CZ120" s="1110"/>
      <c r="DA120" s="1110"/>
      <c r="DB120" s="1110"/>
      <c r="DC120" s="1110"/>
      <c r="DD120" s="1110"/>
      <c r="DE120" s="1110"/>
      <c r="DF120" s="1111"/>
      <c r="DG120" s="1020">
        <v>9491427</v>
      </c>
      <c r="DH120" s="1021"/>
      <c r="DI120" s="1021"/>
      <c r="DJ120" s="1021"/>
      <c r="DK120" s="1021"/>
      <c r="DL120" s="1021">
        <v>8889936</v>
      </c>
      <c r="DM120" s="1021"/>
      <c r="DN120" s="1021"/>
      <c r="DO120" s="1021"/>
      <c r="DP120" s="1021"/>
      <c r="DQ120" s="1021">
        <v>8624663</v>
      </c>
      <c r="DR120" s="1021"/>
      <c r="DS120" s="1021"/>
      <c r="DT120" s="1021"/>
      <c r="DU120" s="1021"/>
      <c r="DV120" s="1022">
        <v>67.3</v>
      </c>
      <c r="DW120" s="1022"/>
      <c r="DX120" s="1022"/>
      <c r="DY120" s="1022"/>
      <c r="DZ120" s="1023"/>
    </row>
    <row r="121" spans="1:130" s="241" customFormat="1" ht="26.25" customHeight="1" x14ac:dyDescent="0.15">
      <c r="A121" s="1153"/>
      <c r="B121" s="1040"/>
      <c r="C121" s="1061" t="s">
        <v>475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396</v>
      </c>
      <c r="AB121" s="1053"/>
      <c r="AC121" s="1053"/>
      <c r="AD121" s="1053"/>
      <c r="AE121" s="1054"/>
      <c r="AF121" s="1055" t="s">
        <v>396</v>
      </c>
      <c r="AG121" s="1053"/>
      <c r="AH121" s="1053"/>
      <c r="AI121" s="1053"/>
      <c r="AJ121" s="1054"/>
      <c r="AK121" s="1055" t="s">
        <v>396</v>
      </c>
      <c r="AL121" s="1053"/>
      <c r="AM121" s="1053"/>
      <c r="AN121" s="1053"/>
      <c r="AO121" s="1054"/>
      <c r="AP121" s="1056" t="s">
        <v>396</v>
      </c>
      <c r="AQ121" s="1057"/>
      <c r="AR121" s="1057"/>
      <c r="AS121" s="1057"/>
      <c r="AT121" s="1058"/>
      <c r="AU121" s="1086"/>
      <c r="AV121" s="1087"/>
      <c r="AW121" s="1087"/>
      <c r="AX121" s="1087"/>
      <c r="AY121" s="1088"/>
      <c r="AZ121" s="1043" t="s">
        <v>476</v>
      </c>
      <c r="BA121" s="1044"/>
      <c r="BB121" s="1044"/>
      <c r="BC121" s="1044"/>
      <c r="BD121" s="1044"/>
      <c r="BE121" s="1044"/>
      <c r="BF121" s="1044"/>
      <c r="BG121" s="1044"/>
      <c r="BH121" s="1044"/>
      <c r="BI121" s="1044"/>
      <c r="BJ121" s="1044"/>
      <c r="BK121" s="1044"/>
      <c r="BL121" s="1044"/>
      <c r="BM121" s="1044"/>
      <c r="BN121" s="1044"/>
      <c r="BO121" s="1044"/>
      <c r="BP121" s="1045"/>
      <c r="BQ121" s="1013">
        <v>5492530</v>
      </c>
      <c r="BR121" s="1014"/>
      <c r="BS121" s="1014"/>
      <c r="BT121" s="1014"/>
      <c r="BU121" s="1014"/>
      <c r="BV121" s="1014">
        <v>5121521</v>
      </c>
      <c r="BW121" s="1014"/>
      <c r="BX121" s="1014"/>
      <c r="BY121" s="1014"/>
      <c r="BZ121" s="1014"/>
      <c r="CA121" s="1014">
        <v>4907081</v>
      </c>
      <c r="CB121" s="1014"/>
      <c r="CC121" s="1014"/>
      <c r="CD121" s="1014"/>
      <c r="CE121" s="1014"/>
      <c r="CF121" s="1008">
        <v>38.299999999999997</v>
      </c>
      <c r="CG121" s="1009"/>
      <c r="CH121" s="1009"/>
      <c r="CI121" s="1009"/>
      <c r="CJ121" s="1009"/>
      <c r="CK121" s="1104"/>
      <c r="CL121" s="1105"/>
      <c r="CM121" s="1105"/>
      <c r="CN121" s="1105"/>
      <c r="CO121" s="1106"/>
      <c r="CP121" s="1114" t="s">
        <v>477</v>
      </c>
      <c r="CQ121" s="1115"/>
      <c r="CR121" s="1115"/>
      <c r="CS121" s="1115"/>
      <c r="CT121" s="1115"/>
      <c r="CU121" s="1115"/>
      <c r="CV121" s="1115"/>
      <c r="CW121" s="1115"/>
      <c r="CX121" s="1115"/>
      <c r="CY121" s="1115"/>
      <c r="CZ121" s="1115"/>
      <c r="DA121" s="1115"/>
      <c r="DB121" s="1115"/>
      <c r="DC121" s="1115"/>
      <c r="DD121" s="1115"/>
      <c r="DE121" s="1115"/>
      <c r="DF121" s="1116"/>
      <c r="DG121" s="1013">
        <v>2784156</v>
      </c>
      <c r="DH121" s="1014"/>
      <c r="DI121" s="1014"/>
      <c r="DJ121" s="1014"/>
      <c r="DK121" s="1014"/>
      <c r="DL121" s="1014">
        <v>2615620</v>
      </c>
      <c r="DM121" s="1014"/>
      <c r="DN121" s="1014"/>
      <c r="DO121" s="1014"/>
      <c r="DP121" s="1014"/>
      <c r="DQ121" s="1014">
        <v>2461724</v>
      </c>
      <c r="DR121" s="1014"/>
      <c r="DS121" s="1014"/>
      <c r="DT121" s="1014"/>
      <c r="DU121" s="1014"/>
      <c r="DV121" s="1015">
        <v>19.2</v>
      </c>
      <c r="DW121" s="1015"/>
      <c r="DX121" s="1015"/>
      <c r="DY121" s="1015"/>
      <c r="DZ121" s="1016"/>
    </row>
    <row r="122" spans="1:130" s="241" customFormat="1" ht="26.25" customHeight="1" x14ac:dyDescent="0.15">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466</v>
      </c>
      <c r="AB122" s="1053"/>
      <c r="AC122" s="1053"/>
      <c r="AD122" s="1053"/>
      <c r="AE122" s="1054"/>
      <c r="AF122" s="1055" t="s">
        <v>127</v>
      </c>
      <c r="AG122" s="1053"/>
      <c r="AH122" s="1053"/>
      <c r="AI122" s="1053"/>
      <c r="AJ122" s="1054"/>
      <c r="AK122" s="1055" t="s">
        <v>127</v>
      </c>
      <c r="AL122" s="1053"/>
      <c r="AM122" s="1053"/>
      <c r="AN122" s="1053"/>
      <c r="AO122" s="1054"/>
      <c r="AP122" s="1056" t="s">
        <v>396</v>
      </c>
      <c r="AQ122" s="1057"/>
      <c r="AR122" s="1057"/>
      <c r="AS122" s="1057"/>
      <c r="AT122" s="1058"/>
      <c r="AU122" s="1086"/>
      <c r="AV122" s="1087"/>
      <c r="AW122" s="1087"/>
      <c r="AX122" s="1087"/>
      <c r="AY122" s="1088"/>
      <c r="AZ122" s="1068" t="s">
        <v>478</v>
      </c>
      <c r="BA122" s="1059"/>
      <c r="BB122" s="1059"/>
      <c r="BC122" s="1059"/>
      <c r="BD122" s="1059"/>
      <c r="BE122" s="1059"/>
      <c r="BF122" s="1059"/>
      <c r="BG122" s="1059"/>
      <c r="BH122" s="1059"/>
      <c r="BI122" s="1059"/>
      <c r="BJ122" s="1059"/>
      <c r="BK122" s="1059"/>
      <c r="BL122" s="1059"/>
      <c r="BM122" s="1059"/>
      <c r="BN122" s="1059"/>
      <c r="BO122" s="1059"/>
      <c r="BP122" s="1060"/>
      <c r="BQ122" s="1091">
        <v>26767079</v>
      </c>
      <c r="BR122" s="1092"/>
      <c r="BS122" s="1092"/>
      <c r="BT122" s="1092"/>
      <c r="BU122" s="1092"/>
      <c r="BV122" s="1092">
        <v>26400770</v>
      </c>
      <c r="BW122" s="1092"/>
      <c r="BX122" s="1092"/>
      <c r="BY122" s="1092"/>
      <c r="BZ122" s="1092"/>
      <c r="CA122" s="1092">
        <v>26307498</v>
      </c>
      <c r="CB122" s="1092"/>
      <c r="CC122" s="1092"/>
      <c r="CD122" s="1092"/>
      <c r="CE122" s="1092"/>
      <c r="CF122" s="1112">
        <v>205.4</v>
      </c>
      <c r="CG122" s="1113"/>
      <c r="CH122" s="1113"/>
      <c r="CI122" s="1113"/>
      <c r="CJ122" s="1113"/>
      <c r="CK122" s="1104"/>
      <c r="CL122" s="1105"/>
      <c r="CM122" s="1105"/>
      <c r="CN122" s="1105"/>
      <c r="CO122" s="1106"/>
      <c r="CP122" s="1114" t="s">
        <v>479</v>
      </c>
      <c r="CQ122" s="1115"/>
      <c r="CR122" s="1115"/>
      <c r="CS122" s="1115"/>
      <c r="CT122" s="1115"/>
      <c r="CU122" s="1115"/>
      <c r="CV122" s="1115"/>
      <c r="CW122" s="1115"/>
      <c r="CX122" s="1115"/>
      <c r="CY122" s="1115"/>
      <c r="CZ122" s="1115"/>
      <c r="DA122" s="1115"/>
      <c r="DB122" s="1115"/>
      <c r="DC122" s="1115"/>
      <c r="DD122" s="1115"/>
      <c r="DE122" s="1115"/>
      <c r="DF122" s="1116"/>
      <c r="DG122" s="1013">
        <v>3834</v>
      </c>
      <c r="DH122" s="1014"/>
      <c r="DI122" s="1014"/>
      <c r="DJ122" s="1014"/>
      <c r="DK122" s="1014"/>
      <c r="DL122" s="1014">
        <v>3791</v>
      </c>
      <c r="DM122" s="1014"/>
      <c r="DN122" s="1014"/>
      <c r="DO122" s="1014"/>
      <c r="DP122" s="1014"/>
      <c r="DQ122" s="1014">
        <v>3738</v>
      </c>
      <c r="DR122" s="1014"/>
      <c r="DS122" s="1014"/>
      <c r="DT122" s="1014"/>
      <c r="DU122" s="1014"/>
      <c r="DV122" s="1015">
        <v>0</v>
      </c>
      <c r="DW122" s="1015"/>
      <c r="DX122" s="1015"/>
      <c r="DY122" s="1015"/>
      <c r="DZ122" s="1016"/>
    </row>
    <row r="123" spans="1:130" s="241" customFormat="1" ht="26.25" customHeight="1" x14ac:dyDescent="0.15">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127</v>
      </c>
      <c r="AG123" s="1053"/>
      <c r="AH123" s="1053"/>
      <c r="AI123" s="1053"/>
      <c r="AJ123" s="1054"/>
      <c r="AK123" s="1055" t="s">
        <v>127</v>
      </c>
      <c r="AL123" s="1053"/>
      <c r="AM123" s="1053"/>
      <c r="AN123" s="1053"/>
      <c r="AO123" s="1054"/>
      <c r="AP123" s="1056" t="s">
        <v>127</v>
      </c>
      <c r="AQ123" s="1057"/>
      <c r="AR123" s="1057"/>
      <c r="AS123" s="1057"/>
      <c r="AT123" s="1058"/>
      <c r="AU123" s="1089"/>
      <c r="AV123" s="1090"/>
      <c r="AW123" s="1090"/>
      <c r="AX123" s="1090"/>
      <c r="AY123" s="1090"/>
      <c r="AZ123" s="272" t="s">
        <v>186</v>
      </c>
      <c r="BA123" s="272"/>
      <c r="BB123" s="272"/>
      <c r="BC123" s="272"/>
      <c r="BD123" s="272"/>
      <c r="BE123" s="272"/>
      <c r="BF123" s="272"/>
      <c r="BG123" s="272"/>
      <c r="BH123" s="272"/>
      <c r="BI123" s="272"/>
      <c r="BJ123" s="272"/>
      <c r="BK123" s="272"/>
      <c r="BL123" s="272"/>
      <c r="BM123" s="272"/>
      <c r="BN123" s="272"/>
      <c r="BO123" s="1069" t="s">
        <v>480</v>
      </c>
      <c r="BP123" s="1100"/>
      <c r="BQ123" s="1159">
        <v>35715514</v>
      </c>
      <c r="BR123" s="1160"/>
      <c r="BS123" s="1160"/>
      <c r="BT123" s="1160"/>
      <c r="BU123" s="1160"/>
      <c r="BV123" s="1160">
        <v>35431476</v>
      </c>
      <c r="BW123" s="1160"/>
      <c r="BX123" s="1160"/>
      <c r="BY123" s="1160"/>
      <c r="BZ123" s="1160"/>
      <c r="CA123" s="1160">
        <v>35523124</v>
      </c>
      <c r="CB123" s="1160"/>
      <c r="CC123" s="1160"/>
      <c r="CD123" s="1160"/>
      <c r="CE123" s="1160"/>
      <c r="CF123" s="1093"/>
      <c r="CG123" s="1094"/>
      <c r="CH123" s="1094"/>
      <c r="CI123" s="1094"/>
      <c r="CJ123" s="1095"/>
      <c r="CK123" s="1104"/>
      <c r="CL123" s="1105"/>
      <c r="CM123" s="1105"/>
      <c r="CN123" s="1105"/>
      <c r="CO123" s="1106"/>
      <c r="CP123" s="1114" t="s">
        <v>409</v>
      </c>
      <c r="CQ123" s="1115"/>
      <c r="CR123" s="1115"/>
      <c r="CS123" s="1115"/>
      <c r="CT123" s="1115"/>
      <c r="CU123" s="1115"/>
      <c r="CV123" s="1115"/>
      <c r="CW123" s="1115"/>
      <c r="CX123" s="1115"/>
      <c r="CY123" s="1115"/>
      <c r="CZ123" s="1115"/>
      <c r="DA123" s="1115"/>
      <c r="DB123" s="1115"/>
      <c r="DC123" s="1115"/>
      <c r="DD123" s="1115"/>
      <c r="DE123" s="1115"/>
      <c r="DF123" s="1116"/>
      <c r="DG123" s="1052" t="s">
        <v>127</v>
      </c>
      <c r="DH123" s="1053"/>
      <c r="DI123" s="1053"/>
      <c r="DJ123" s="1053"/>
      <c r="DK123" s="1054"/>
      <c r="DL123" s="1055" t="s">
        <v>396</v>
      </c>
      <c r="DM123" s="1053"/>
      <c r="DN123" s="1053"/>
      <c r="DO123" s="1053"/>
      <c r="DP123" s="1054"/>
      <c r="DQ123" s="1055" t="s">
        <v>127</v>
      </c>
      <c r="DR123" s="1053"/>
      <c r="DS123" s="1053"/>
      <c r="DT123" s="1053"/>
      <c r="DU123" s="1054"/>
      <c r="DV123" s="1056" t="s">
        <v>127</v>
      </c>
      <c r="DW123" s="1057"/>
      <c r="DX123" s="1057"/>
      <c r="DY123" s="1057"/>
      <c r="DZ123" s="1058"/>
    </row>
    <row r="124" spans="1:130" s="241" customFormat="1" ht="26.25" customHeight="1" thickBot="1" x14ac:dyDescent="0.2">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396</v>
      </c>
      <c r="AG124" s="1053"/>
      <c r="AH124" s="1053"/>
      <c r="AI124" s="1053"/>
      <c r="AJ124" s="1054"/>
      <c r="AK124" s="1055" t="s">
        <v>127</v>
      </c>
      <c r="AL124" s="1053"/>
      <c r="AM124" s="1053"/>
      <c r="AN124" s="1053"/>
      <c r="AO124" s="1054"/>
      <c r="AP124" s="1056" t="s">
        <v>127</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127</v>
      </c>
      <c r="BR124" s="1122"/>
      <c r="BS124" s="1122"/>
      <c r="BT124" s="1122"/>
      <c r="BU124" s="1122"/>
      <c r="BV124" s="1122" t="s">
        <v>127</v>
      </c>
      <c r="BW124" s="1122"/>
      <c r="BX124" s="1122"/>
      <c r="BY124" s="1122"/>
      <c r="BZ124" s="1122"/>
      <c r="CA124" s="1122" t="s">
        <v>127</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127</v>
      </c>
      <c r="DM124" s="1078"/>
      <c r="DN124" s="1078"/>
      <c r="DO124" s="1078"/>
      <c r="DP124" s="1079"/>
      <c r="DQ124" s="1077" t="s">
        <v>127</v>
      </c>
      <c r="DR124" s="1078"/>
      <c r="DS124" s="1078"/>
      <c r="DT124" s="1078"/>
      <c r="DU124" s="1079"/>
      <c r="DV124" s="1080" t="s">
        <v>127</v>
      </c>
      <c r="DW124" s="1081"/>
      <c r="DX124" s="1081"/>
      <c r="DY124" s="1081"/>
      <c r="DZ124" s="1082"/>
    </row>
    <row r="125" spans="1:130" s="241"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127</v>
      </c>
      <c r="AL125" s="1053"/>
      <c r="AM125" s="1053"/>
      <c r="AN125" s="1053"/>
      <c r="AO125" s="1054"/>
      <c r="AP125" s="1056" t="s">
        <v>127</v>
      </c>
      <c r="AQ125" s="1057"/>
      <c r="AR125" s="1057"/>
      <c r="AS125" s="1057"/>
      <c r="AT125" s="1058"/>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127</v>
      </c>
      <c r="DR125" s="1021"/>
      <c r="DS125" s="1021"/>
      <c r="DT125" s="1021"/>
      <c r="DU125" s="1021"/>
      <c r="DV125" s="1022" t="s">
        <v>127</v>
      </c>
      <c r="DW125" s="1022"/>
      <c r="DX125" s="1022"/>
      <c r="DY125" s="1022"/>
      <c r="DZ125" s="1023"/>
    </row>
    <row r="126" spans="1:130" s="241"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127</v>
      </c>
      <c r="AB126" s="1053"/>
      <c r="AC126" s="1053"/>
      <c r="AD126" s="1053"/>
      <c r="AE126" s="1054"/>
      <c r="AF126" s="1055" t="s">
        <v>127</v>
      </c>
      <c r="AG126" s="1053"/>
      <c r="AH126" s="1053"/>
      <c r="AI126" s="1053"/>
      <c r="AJ126" s="1054"/>
      <c r="AK126" s="1055" t="s">
        <v>127</v>
      </c>
      <c r="AL126" s="1053"/>
      <c r="AM126" s="1053"/>
      <c r="AN126" s="1053"/>
      <c r="AO126" s="1054"/>
      <c r="AP126" s="1056" t="s">
        <v>127</v>
      </c>
      <c r="AQ126" s="1057"/>
      <c r="AR126" s="1057"/>
      <c r="AS126" s="1057"/>
      <c r="AT126" s="1058"/>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v>100923</v>
      </c>
      <c r="DH126" s="1014"/>
      <c r="DI126" s="1014"/>
      <c r="DJ126" s="1014"/>
      <c r="DK126" s="1014"/>
      <c r="DL126" s="1014">
        <v>21911</v>
      </c>
      <c r="DM126" s="1014"/>
      <c r="DN126" s="1014"/>
      <c r="DO126" s="1014"/>
      <c r="DP126" s="1014"/>
      <c r="DQ126" s="1014" t="s">
        <v>127</v>
      </c>
      <c r="DR126" s="1014"/>
      <c r="DS126" s="1014"/>
      <c r="DT126" s="1014"/>
      <c r="DU126" s="1014"/>
      <c r="DV126" s="1015" t="s">
        <v>127</v>
      </c>
      <c r="DW126" s="1015"/>
      <c r="DX126" s="1015"/>
      <c r="DY126" s="1015"/>
      <c r="DZ126" s="1016"/>
    </row>
    <row r="127" spans="1:130" s="241" customFormat="1" ht="26.25" customHeight="1" x14ac:dyDescent="0.15">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396</v>
      </c>
      <c r="AG127" s="1053"/>
      <c r="AH127" s="1053"/>
      <c r="AI127" s="1053"/>
      <c r="AJ127" s="1054"/>
      <c r="AK127" s="1055" t="s">
        <v>127</v>
      </c>
      <c r="AL127" s="1053"/>
      <c r="AM127" s="1053"/>
      <c r="AN127" s="1053"/>
      <c r="AO127" s="1054"/>
      <c r="AP127" s="1056" t="s">
        <v>127</v>
      </c>
      <c r="AQ127" s="1057"/>
      <c r="AR127" s="1057"/>
      <c r="AS127" s="1057"/>
      <c r="AT127" s="1058"/>
      <c r="AU127" s="277"/>
      <c r="AV127" s="277"/>
      <c r="AW127" s="277"/>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77"/>
      <c r="CB127" s="277"/>
      <c r="CC127" s="277"/>
      <c r="CD127" s="278"/>
      <c r="CE127" s="278"/>
      <c r="CF127" s="278"/>
      <c r="CG127" s="275"/>
      <c r="CH127" s="275"/>
      <c r="CI127" s="275"/>
      <c r="CJ127" s="276"/>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127</v>
      </c>
      <c r="DM127" s="1014"/>
      <c r="DN127" s="1014"/>
      <c r="DO127" s="1014"/>
      <c r="DP127" s="1014"/>
      <c r="DQ127" s="1014" t="s">
        <v>127</v>
      </c>
      <c r="DR127" s="1014"/>
      <c r="DS127" s="1014"/>
      <c r="DT127" s="1014"/>
      <c r="DU127" s="1014"/>
      <c r="DV127" s="1015" t="s">
        <v>127</v>
      </c>
      <c r="DW127" s="1015"/>
      <c r="DX127" s="1015"/>
      <c r="DY127" s="1015"/>
      <c r="DZ127" s="1016"/>
    </row>
    <row r="128" spans="1:130" s="241" customFormat="1" ht="26.25" customHeight="1" thickBot="1" x14ac:dyDescent="0.2">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410174</v>
      </c>
      <c r="AB128" s="1142"/>
      <c r="AC128" s="1142"/>
      <c r="AD128" s="1142"/>
      <c r="AE128" s="1143"/>
      <c r="AF128" s="1144">
        <v>382486</v>
      </c>
      <c r="AG128" s="1142"/>
      <c r="AH128" s="1142"/>
      <c r="AI128" s="1142"/>
      <c r="AJ128" s="1143"/>
      <c r="AK128" s="1144">
        <v>398173</v>
      </c>
      <c r="AL128" s="1142"/>
      <c r="AM128" s="1142"/>
      <c r="AN128" s="1142"/>
      <c r="AO128" s="1143"/>
      <c r="AP128" s="1145"/>
      <c r="AQ128" s="1146"/>
      <c r="AR128" s="1146"/>
      <c r="AS128" s="1146"/>
      <c r="AT128" s="1147"/>
      <c r="AU128" s="277"/>
      <c r="AV128" s="277"/>
      <c r="AW128" s="277"/>
      <c r="AX128" s="982" t="s">
        <v>494</v>
      </c>
      <c r="AY128" s="983"/>
      <c r="AZ128" s="983"/>
      <c r="BA128" s="983"/>
      <c r="BB128" s="983"/>
      <c r="BC128" s="983"/>
      <c r="BD128" s="983"/>
      <c r="BE128" s="984"/>
      <c r="BF128" s="1148" t="s">
        <v>127</v>
      </c>
      <c r="BG128" s="1149"/>
      <c r="BH128" s="1149"/>
      <c r="BI128" s="1149"/>
      <c r="BJ128" s="1149"/>
      <c r="BK128" s="1149"/>
      <c r="BL128" s="1150"/>
      <c r="BM128" s="1148">
        <v>12.78</v>
      </c>
      <c r="BN128" s="1149"/>
      <c r="BO128" s="1149"/>
      <c r="BP128" s="1149"/>
      <c r="BQ128" s="1149"/>
      <c r="BR128" s="1149"/>
      <c r="BS128" s="1150"/>
      <c r="BT128" s="1148">
        <v>20</v>
      </c>
      <c r="BU128" s="1149"/>
      <c r="BV128" s="1149"/>
      <c r="BW128" s="1149"/>
      <c r="BX128" s="1149"/>
      <c r="BY128" s="1149"/>
      <c r="BZ128" s="1173"/>
      <c r="CA128" s="278"/>
      <c r="CB128" s="278"/>
      <c r="CC128" s="278"/>
      <c r="CD128" s="278"/>
      <c r="CE128" s="278"/>
      <c r="CF128" s="278"/>
      <c r="CG128" s="275"/>
      <c r="CH128" s="275"/>
      <c r="CI128" s="275"/>
      <c r="CJ128" s="276"/>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t="s">
        <v>396</v>
      </c>
      <c r="DH128" s="1134"/>
      <c r="DI128" s="1134"/>
      <c r="DJ128" s="1134"/>
      <c r="DK128" s="1134"/>
      <c r="DL128" s="1134" t="s">
        <v>127</v>
      </c>
      <c r="DM128" s="1134"/>
      <c r="DN128" s="1134"/>
      <c r="DO128" s="1134"/>
      <c r="DP128" s="1134"/>
      <c r="DQ128" s="1134" t="s">
        <v>127</v>
      </c>
      <c r="DR128" s="1134"/>
      <c r="DS128" s="1134"/>
      <c r="DT128" s="1134"/>
      <c r="DU128" s="1134"/>
      <c r="DV128" s="1135" t="s">
        <v>127</v>
      </c>
      <c r="DW128" s="1135"/>
      <c r="DX128" s="1135"/>
      <c r="DY128" s="1135"/>
      <c r="DZ128" s="1136"/>
    </row>
    <row r="129" spans="1:131" s="241"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14848973</v>
      </c>
      <c r="AB129" s="1053"/>
      <c r="AC129" s="1053"/>
      <c r="AD129" s="1053"/>
      <c r="AE129" s="1054"/>
      <c r="AF129" s="1055">
        <v>15162579</v>
      </c>
      <c r="AG129" s="1053"/>
      <c r="AH129" s="1053"/>
      <c r="AI129" s="1053"/>
      <c r="AJ129" s="1054"/>
      <c r="AK129" s="1055">
        <v>14913810</v>
      </c>
      <c r="AL129" s="1053"/>
      <c r="AM129" s="1053"/>
      <c r="AN129" s="1053"/>
      <c r="AO129" s="1054"/>
      <c r="AP129" s="1170"/>
      <c r="AQ129" s="1171"/>
      <c r="AR129" s="1171"/>
      <c r="AS129" s="1171"/>
      <c r="AT129" s="1172"/>
      <c r="AU129" s="279"/>
      <c r="AV129" s="279"/>
      <c r="AW129" s="279"/>
      <c r="AX129" s="1161" t="s">
        <v>497</v>
      </c>
      <c r="AY129" s="1044"/>
      <c r="AZ129" s="1044"/>
      <c r="BA129" s="1044"/>
      <c r="BB129" s="1044"/>
      <c r="BC129" s="1044"/>
      <c r="BD129" s="1044"/>
      <c r="BE129" s="1045"/>
      <c r="BF129" s="1162" t="s">
        <v>127</v>
      </c>
      <c r="BG129" s="1163"/>
      <c r="BH129" s="1163"/>
      <c r="BI129" s="1163"/>
      <c r="BJ129" s="1163"/>
      <c r="BK129" s="1163"/>
      <c r="BL129" s="1164"/>
      <c r="BM129" s="1162">
        <v>17.78</v>
      </c>
      <c r="BN129" s="1163"/>
      <c r="BO129" s="1163"/>
      <c r="BP129" s="1163"/>
      <c r="BQ129" s="1163"/>
      <c r="BR129" s="1163"/>
      <c r="BS129" s="1164"/>
      <c r="BT129" s="1162">
        <v>30</v>
      </c>
      <c r="BU129" s="1165"/>
      <c r="BV129" s="1165"/>
      <c r="BW129" s="1165"/>
      <c r="BX129" s="1165"/>
      <c r="BY129" s="1165"/>
      <c r="BZ129" s="1166"/>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2075171</v>
      </c>
      <c r="AB130" s="1053"/>
      <c r="AC130" s="1053"/>
      <c r="AD130" s="1053"/>
      <c r="AE130" s="1054"/>
      <c r="AF130" s="1055">
        <v>2100276</v>
      </c>
      <c r="AG130" s="1053"/>
      <c r="AH130" s="1053"/>
      <c r="AI130" s="1053"/>
      <c r="AJ130" s="1054"/>
      <c r="AK130" s="1055">
        <v>2106150</v>
      </c>
      <c r="AL130" s="1053"/>
      <c r="AM130" s="1053"/>
      <c r="AN130" s="1053"/>
      <c r="AO130" s="1054"/>
      <c r="AP130" s="1170"/>
      <c r="AQ130" s="1171"/>
      <c r="AR130" s="1171"/>
      <c r="AS130" s="1171"/>
      <c r="AT130" s="1172"/>
      <c r="AU130" s="279"/>
      <c r="AV130" s="279"/>
      <c r="AW130" s="279"/>
      <c r="AX130" s="1161" t="s">
        <v>500</v>
      </c>
      <c r="AY130" s="1044"/>
      <c r="AZ130" s="1044"/>
      <c r="BA130" s="1044"/>
      <c r="BB130" s="1044"/>
      <c r="BC130" s="1044"/>
      <c r="BD130" s="1044"/>
      <c r="BE130" s="1045"/>
      <c r="BF130" s="1198">
        <v>3.8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12773802</v>
      </c>
      <c r="AB131" s="1078"/>
      <c r="AC131" s="1078"/>
      <c r="AD131" s="1078"/>
      <c r="AE131" s="1079"/>
      <c r="AF131" s="1077">
        <v>13062303</v>
      </c>
      <c r="AG131" s="1078"/>
      <c r="AH131" s="1078"/>
      <c r="AI131" s="1078"/>
      <c r="AJ131" s="1079"/>
      <c r="AK131" s="1077">
        <v>12807660</v>
      </c>
      <c r="AL131" s="1078"/>
      <c r="AM131" s="1078"/>
      <c r="AN131" s="1078"/>
      <c r="AO131" s="1079"/>
      <c r="AP131" s="1208"/>
      <c r="AQ131" s="1209"/>
      <c r="AR131" s="1209"/>
      <c r="AS131" s="1209"/>
      <c r="AT131" s="1210"/>
      <c r="AU131" s="279"/>
      <c r="AV131" s="279"/>
      <c r="AW131" s="279"/>
      <c r="AX131" s="1180" t="s">
        <v>502</v>
      </c>
      <c r="AY131" s="1131"/>
      <c r="AZ131" s="1131"/>
      <c r="BA131" s="1131"/>
      <c r="BB131" s="1131"/>
      <c r="BC131" s="1131"/>
      <c r="BD131" s="1131"/>
      <c r="BE131" s="1132"/>
      <c r="BF131" s="1181" t="s">
        <v>466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5.182920481</v>
      </c>
      <c r="AB132" s="1194"/>
      <c r="AC132" s="1194"/>
      <c r="AD132" s="1194"/>
      <c r="AE132" s="1195"/>
      <c r="AF132" s="1196">
        <v>3.5304494160000002</v>
      </c>
      <c r="AG132" s="1194"/>
      <c r="AH132" s="1194"/>
      <c r="AI132" s="1194"/>
      <c r="AJ132" s="1195"/>
      <c r="AK132" s="1196">
        <v>2.8933310219999999</v>
      </c>
      <c r="AL132" s="1194"/>
      <c r="AM132" s="1194"/>
      <c r="AN132" s="1194"/>
      <c r="AO132" s="1195"/>
      <c r="AP132" s="1093"/>
      <c r="AQ132" s="1094"/>
      <c r="AR132" s="1094"/>
      <c r="AS132" s="1094"/>
      <c r="AT132" s="1197"/>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6.7</v>
      </c>
      <c r="AB133" s="1177"/>
      <c r="AC133" s="1177"/>
      <c r="AD133" s="1177"/>
      <c r="AE133" s="1178"/>
      <c r="AF133" s="1176">
        <v>4.9000000000000004</v>
      </c>
      <c r="AG133" s="1177"/>
      <c r="AH133" s="1177"/>
      <c r="AI133" s="1177"/>
      <c r="AJ133" s="1178"/>
      <c r="AK133" s="1176">
        <v>3.8</v>
      </c>
      <c r="AL133" s="1177"/>
      <c r="AM133" s="1177"/>
      <c r="AN133" s="1177"/>
      <c r="AO133" s="1178"/>
      <c r="AP133" s="1123"/>
      <c r="AQ133" s="1124"/>
      <c r="AR133" s="1124"/>
      <c r="AS133" s="1124"/>
      <c r="AT133" s="1179"/>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GN4qgolgOWzFps0wRI4vyprSmRUt2LHK4cwyoNN4dPbt5Xc/TUJUxdFIz5StbL6Apk0P48defsN8fx019O6GwA==" saltValue="QAPbvFpKaiaDMv8fu+EC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506</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nYFl7U1BQJxWjPL7NEbMqBPGHcsvmt0Z5Sf4B1bgzoZvkcgwzuoCnUKgDX72w/YvAA7jiYs84QenJ/yGz9FrAg==" saltValue="eAXvaaa2U0+1GUoki0MTj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nc4QMUqB50e9pIkZi3wnp5oZSmfHm/qNev0FgAzqtZWMzLq3M+YQT02oLrlmd2Jdqk+V/tzV7u4UgGiAprrhA==" saltValue="bbb4qKiNOTVgA8uSEj1VS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507</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508</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4" t="s">
        <v>509</v>
      </c>
      <c r="AP7" s="298"/>
      <c r="AQ7" s="299" t="s">
        <v>510</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5"/>
      <c r="AP8" s="304" t="s">
        <v>511</v>
      </c>
      <c r="AQ8" s="305" t="s">
        <v>512</v>
      </c>
      <c r="AR8" s="306" t="s">
        <v>513</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16" t="s">
        <v>514</v>
      </c>
      <c r="AL9" s="1217"/>
      <c r="AM9" s="1217"/>
      <c r="AN9" s="1218"/>
      <c r="AO9" s="307">
        <v>3978809</v>
      </c>
      <c r="AP9" s="307">
        <v>57769</v>
      </c>
      <c r="AQ9" s="308">
        <v>63299</v>
      </c>
      <c r="AR9" s="309">
        <v>-8.6999999999999993</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16" t="s">
        <v>515</v>
      </c>
      <c r="AL10" s="1217"/>
      <c r="AM10" s="1217"/>
      <c r="AN10" s="1218"/>
      <c r="AO10" s="310">
        <v>259671</v>
      </c>
      <c r="AP10" s="310">
        <v>3770</v>
      </c>
      <c r="AQ10" s="311">
        <v>6012</v>
      </c>
      <c r="AR10" s="312">
        <v>-37.299999999999997</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16" t="s">
        <v>516</v>
      </c>
      <c r="AL11" s="1217"/>
      <c r="AM11" s="1217"/>
      <c r="AN11" s="1218"/>
      <c r="AO11" s="310">
        <v>1080298</v>
      </c>
      <c r="AP11" s="310">
        <v>15685</v>
      </c>
      <c r="AQ11" s="311">
        <v>6006</v>
      </c>
      <c r="AR11" s="312">
        <v>161.19999999999999</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16" t="s">
        <v>517</v>
      </c>
      <c r="AL12" s="1217"/>
      <c r="AM12" s="1217"/>
      <c r="AN12" s="1218"/>
      <c r="AO12" s="310">
        <v>195993</v>
      </c>
      <c r="AP12" s="310">
        <v>2846</v>
      </c>
      <c r="AQ12" s="311">
        <v>1513</v>
      </c>
      <c r="AR12" s="312">
        <v>88.1</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16" t="s">
        <v>518</v>
      </c>
      <c r="AL13" s="1217"/>
      <c r="AM13" s="1217"/>
      <c r="AN13" s="1218"/>
      <c r="AO13" s="310" t="s">
        <v>519</v>
      </c>
      <c r="AP13" s="310" t="s">
        <v>519</v>
      </c>
      <c r="AQ13" s="311">
        <v>6</v>
      </c>
      <c r="AR13" s="312" t="s">
        <v>519</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16" t="s">
        <v>520</v>
      </c>
      <c r="AL14" s="1217"/>
      <c r="AM14" s="1217"/>
      <c r="AN14" s="1218"/>
      <c r="AO14" s="310">
        <v>189262</v>
      </c>
      <c r="AP14" s="310">
        <v>2748</v>
      </c>
      <c r="AQ14" s="311">
        <v>2299</v>
      </c>
      <c r="AR14" s="312">
        <v>19.5</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16" t="s">
        <v>521</v>
      </c>
      <c r="AL15" s="1217"/>
      <c r="AM15" s="1217"/>
      <c r="AN15" s="1218"/>
      <c r="AO15" s="310">
        <v>53302</v>
      </c>
      <c r="AP15" s="310">
        <v>774</v>
      </c>
      <c r="AQ15" s="311">
        <v>1728</v>
      </c>
      <c r="AR15" s="312">
        <v>-55.2</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19" t="s">
        <v>522</v>
      </c>
      <c r="AL16" s="1220"/>
      <c r="AM16" s="1220"/>
      <c r="AN16" s="1221"/>
      <c r="AO16" s="310">
        <v>-280359</v>
      </c>
      <c r="AP16" s="310">
        <v>-4071</v>
      </c>
      <c r="AQ16" s="311">
        <v>-4986</v>
      </c>
      <c r="AR16" s="312">
        <v>-18.399999999999999</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19" t="s">
        <v>186</v>
      </c>
      <c r="AL17" s="1220"/>
      <c r="AM17" s="1220"/>
      <c r="AN17" s="1221"/>
      <c r="AO17" s="310">
        <v>5476976</v>
      </c>
      <c r="AP17" s="310">
        <v>79522</v>
      </c>
      <c r="AQ17" s="311">
        <v>75877</v>
      </c>
      <c r="AR17" s="312">
        <v>4.8</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523</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524</v>
      </c>
      <c r="AP20" s="318" t="s">
        <v>525</v>
      </c>
      <c r="AQ20" s="319" t="s">
        <v>526</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11" t="s">
        <v>527</v>
      </c>
      <c r="AL21" s="1212"/>
      <c r="AM21" s="1212"/>
      <c r="AN21" s="1213"/>
      <c r="AO21" s="322">
        <v>5.94</v>
      </c>
      <c r="AP21" s="323">
        <v>7.41</v>
      </c>
      <c r="AQ21" s="324">
        <v>-1.47</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11" t="s">
        <v>528</v>
      </c>
      <c r="AL22" s="1212"/>
      <c r="AM22" s="1212"/>
      <c r="AN22" s="1213"/>
      <c r="AO22" s="327">
        <v>99.6</v>
      </c>
      <c r="AP22" s="328">
        <v>98.4</v>
      </c>
      <c r="AQ22" s="329">
        <v>1.2</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529</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530</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531</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4" t="s">
        <v>509</v>
      </c>
      <c r="AP30" s="298"/>
      <c r="AQ30" s="299" t="s">
        <v>510</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5"/>
      <c r="AP31" s="304" t="s">
        <v>511</v>
      </c>
      <c r="AQ31" s="305" t="s">
        <v>512</v>
      </c>
      <c r="AR31" s="306" t="s">
        <v>513</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27" t="s">
        <v>532</v>
      </c>
      <c r="AL32" s="1228"/>
      <c r="AM32" s="1228"/>
      <c r="AN32" s="1229"/>
      <c r="AO32" s="337">
        <v>1838137</v>
      </c>
      <c r="AP32" s="337">
        <v>26688</v>
      </c>
      <c r="AQ32" s="338">
        <v>39476</v>
      </c>
      <c r="AR32" s="339">
        <v>-32.4</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27" t="s">
        <v>533</v>
      </c>
      <c r="AL33" s="1228"/>
      <c r="AM33" s="1228"/>
      <c r="AN33" s="1229"/>
      <c r="AO33" s="337" t="s">
        <v>519</v>
      </c>
      <c r="AP33" s="337" t="s">
        <v>519</v>
      </c>
      <c r="AQ33" s="338" t="s">
        <v>519</v>
      </c>
      <c r="AR33" s="339" t="s">
        <v>519</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27" t="s">
        <v>534</v>
      </c>
      <c r="AL34" s="1228"/>
      <c r="AM34" s="1228"/>
      <c r="AN34" s="1229"/>
      <c r="AO34" s="337" t="s">
        <v>519</v>
      </c>
      <c r="AP34" s="337" t="s">
        <v>519</v>
      </c>
      <c r="AQ34" s="338">
        <v>57</v>
      </c>
      <c r="AR34" s="339" t="s">
        <v>519</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27" t="s">
        <v>535</v>
      </c>
      <c r="AL35" s="1228"/>
      <c r="AM35" s="1228"/>
      <c r="AN35" s="1229"/>
      <c r="AO35" s="337">
        <v>921589</v>
      </c>
      <c r="AP35" s="337">
        <v>13381</v>
      </c>
      <c r="AQ35" s="338">
        <v>13586</v>
      </c>
      <c r="AR35" s="339">
        <v>-1.5</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27" t="s">
        <v>536</v>
      </c>
      <c r="AL36" s="1228"/>
      <c r="AM36" s="1228"/>
      <c r="AN36" s="1229"/>
      <c r="AO36" s="337">
        <v>115165</v>
      </c>
      <c r="AP36" s="337">
        <v>1672</v>
      </c>
      <c r="AQ36" s="338">
        <v>1761</v>
      </c>
      <c r="AR36" s="339">
        <v>-5.0999999999999996</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27" t="s">
        <v>537</v>
      </c>
      <c r="AL37" s="1228"/>
      <c r="AM37" s="1228"/>
      <c r="AN37" s="1229"/>
      <c r="AO37" s="337" t="s">
        <v>519</v>
      </c>
      <c r="AP37" s="337" t="s">
        <v>519</v>
      </c>
      <c r="AQ37" s="338">
        <v>609</v>
      </c>
      <c r="AR37" s="339" t="s">
        <v>519</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30" t="s">
        <v>538</v>
      </c>
      <c r="AL38" s="1231"/>
      <c r="AM38" s="1231"/>
      <c r="AN38" s="1232"/>
      <c r="AO38" s="340" t="s">
        <v>519</v>
      </c>
      <c r="AP38" s="340" t="s">
        <v>519</v>
      </c>
      <c r="AQ38" s="341">
        <v>1</v>
      </c>
      <c r="AR38" s="329" t="s">
        <v>519</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30" t="s">
        <v>539</v>
      </c>
      <c r="AL39" s="1231"/>
      <c r="AM39" s="1231"/>
      <c r="AN39" s="1232"/>
      <c r="AO39" s="337">
        <v>-398173</v>
      </c>
      <c r="AP39" s="337">
        <v>-5781</v>
      </c>
      <c r="AQ39" s="338">
        <v>-5546</v>
      </c>
      <c r="AR39" s="339">
        <v>4.2</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27" t="s">
        <v>540</v>
      </c>
      <c r="AL40" s="1228"/>
      <c r="AM40" s="1228"/>
      <c r="AN40" s="1229"/>
      <c r="AO40" s="337">
        <v>-2106150</v>
      </c>
      <c r="AP40" s="337">
        <v>-30580</v>
      </c>
      <c r="AQ40" s="338">
        <v>-36890</v>
      </c>
      <c r="AR40" s="339">
        <v>-17.100000000000001</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33" t="s">
        <v>303</v>
      </c>
      <c r="AL41" s="1234"/>
      <c r="AM41" s="1234"/>
      <c r="AN41" s="1235"/>
      <c r="AO41" s="337">
        <v>370568</v>
      </c>
      <c r="AP41" s="337">
        <v>5380</v>
      </c>
      <c r="AQ41" s="338">
        <v>13053</v>
      </c>
      <c r="AR41" s="339">
        <v>-58.8</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541</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542</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543</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22" t="s">
        <v>509</v>
      </c>
      <c r="AN49" s="1224" t="s">
        <v>544</v>
      </c>
      <c r="AO49" s="1225"/>
      <c r="AP49" s="1225"/>
      <c r="AQ49" s="1225"/>
      <c r="AR49" s="1226"/>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23"/>
      <c r="AN50" s="353" t="s">
        <v>545</v>
      </c>
      <c r="AO50" s="354" t="s">
        <v>546</v>
      </c>
      <c r="AP50" s="355" t="s">
        <v>547</v>
      </c>
      <c r="AQ50" s="356" t="s">
        <v>548</v>
      </c>
      <c r="AR50" s="357" t="s">
        <v>549</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550</v>
      </c>
      <c r="AL51" s="350"/>
      <c r="AM51" s="358">
        <v>797601</v>
      </c>
      <c r="AN51" s="359">
        <v>11180</v>
      </c>
      <c r="AO51" s="360">
        <v>-12.5</v>
      </c>
      <c r="AP51" s="361">
        <v>54227</v>
      </c>
      <c r="AQ51" s="362">
        <v>-18.2</v>
      </c>
      <c r="AR51" s="363">
        <v>5.7</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551</v>
      </c>
      <c r="AM52" s="366">
        <v>594106</v>
      </c>
      <c r="AN52" s="367">
        <v>8327</v>
      </c>
      <c r="AO52" s="368">
        <v>-9.3000000000000007</v>
      </c>
      <c r="AP52" s="369">
        <v>29694</v>
      </c>
      <c r="AQ52" s="370">
        <v>-6.7</v>
      </c>
      <c r="AR52" s="371">
        <v>-2.6</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552</v>
      </c>
      <c r="AL53" s="350"/>
      <c r="AM53" s="358">
        <v>932413</v>
      </c>
      <c r="AN53" s="359">
        <v>13189</v>
      </c>
      <c r="AO53" s="360">
        <v>18</v>
      </c>
      <c r="AP53" s="361">
        <v>57295</v>
      </c>
      <c r="AQ53" s="362">
        <v>5.7</v>
      </c>
      <c r="AR53" s="363">
        <v>12.3</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551</v>
      </c>
      <c r="AM54" s="366">
        <v>459341</v>
      </c>
      <c r="AN54" s="367">
        <v>6497</v>
      </c>
      <c r="AO54" s="368">
        <v>-22</v>
      </c>
      <c r="AP54" s="369">
        <v>32771</v>
      </c>
      <c r="AQ54" s="370">
        <v>10.4</v>
      </c>
      <c r="AR54" s="371">
        <v>-32.4</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553</v>
      </c>
      <c r="AL55" s="350"/>
      <c r="AM55" s="358">
        <v>791996</v>
      </c>
      <c r="AN55" s="359">
        <v>11295</v>
      </c>
      <c r="AO55" s="360">
        <v>-14.4</v>
      </c>
      <c r="AP55" s="361">
        <v>54110</v>
      </c>
      <c r="AQ55" s="362">
        <v>-5.6</v>
      </c>
      <c r="AR55" s="363">
        <v>-8.8000000000000007</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551</v>
      </c>
      <c r="AM56" s="366">
        <v>476577</v>
      </c>
      <c r="AN56" s="367">
        <v>6797</v>
      </c>
      <c r="AO56" s="368">
        <v>4.5999999999999996</v>
      </c>
      <c r="AP56" s="369">
        <v>30620</v>
      </c>
      <c r="AQ56" s="370">
        <v>-6.6</v>
      </c>
      <c r="AR56" s="371">
        <v>11.2</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554</v>
      </c>
      <c r="AL57" s="350"/>
      <c r="AM57" s="358">
        <v>1780402</v>
      </c>
      <c r="AN57" s="359">
        <v>25607</v>
      </c>
      <c r="AO57" s="360">
        <v>126.7</v>
      </c>
      <c r="AP57" s="361">
        <v>54684</v>
      </c>
      <c r="AQ57" s="362">
        <v>1.1000000000000001</v>
      </c>
      <c r="AR57" s="363">
        <v>125.6</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551</v>
      </c>
      <c r="AM58" s="366">
        <v>1234270</v>
      </c>
      <c r="AN58" s="367">
        <v>17752</v>
      </c>
      <c r="AO58" s="368">
        <v>161.19999999999999</v>
      </c>
      <c r="AP58" s="369">
        <v>32829</v>
      </c>
      <c r="AQ58" s="370">
        <v>7.2</v>
      </c>
      <c r="AR58" s="371">
        <v>154</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555</v>
      </c>
      <c r="AL59" s="350"/>
      <c r="AM59" s="358">
        <v>2052205</v>
      </c>
      <c r="AN59" s="359">
        <v>29797</v>
      </c>
      <c r="AO59" s="360">
        <v>16.399999999999999</v>
      </c>
      <c r="AP59" s="361">
        <v>62383</v>
      </c>
      <c r="AQ59" s="362">
        <v>14.1</v>
      </c>
      <c r="AR59" s="363">
        <v>2.2999999999999998</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551</v>
      </c>
      <c r="AM60" s="366">
        <v>1617720</v>
      </c>
      <c r="AN60" s="367">
        <v>23488</v>
      </c>
      <c r="AO60" s="368">
        <v>32.299999999999997</v>
      </c>
      <c r="AP60" s="369">
        <v>35325</v>
      </c>
      <c r="AQ60" s="370">
        <v>7.6</v>
      </c>
      <c r="AR60" s="371">
        <v>24.7</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556</v>
      </c>
      <c r="AL61" s="372"/>
      <c r="AM61" s="373">
        <v>1270923</v>
      </c>
      <c r="AN61" s="374">
        <v>18214</v>
      </c>
      <c r="AO61" s="375">
        <v>26.8</v>
      </c>
      <c r="AP61" s="376">
        <v>56540</v>
      </c>
      <c r="AQ61" s="377">
        <v>-0.6</v>
      </c>
      <c r="AR61" s="363">
        <v>27.4</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551</v>
      </c>
      <c r="AM62" s="366">
        <v>876403</v>
      </c>
      <c r="AN62" s="367">
        <v>12572</v>
      </c>
      <c r="AO62" s="368">
        <v>33.4</v>
      </c>
      <c r="AP62" s="369">
        <v>32248</v>
      </c>
      <c r="AQ62" s="370">
        <v>2.4</v>
      </c>
      <c r="AR62" s="371">
        <v>31</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gphxPx0VXcQV46Gsvo+6brF3iEJc1c+tCqyGrit4mE1I4NqAmYId8S7jwJ1uc1rLwsHPz9cQLLZQHsAKOC4xrg==" saltValue="HpABsApr4RlHssXGr5iZ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558</v>
      </c>
    </row>
    <row r="120" spans="125:125" ht="13.5" hidden="1" customHeight="1" x14ac:dyDescent="0.15"/>
    <row r="121" spans="125:125" ht="13.5" hidden="1" customHeight="1" x14ac:dyDescent="0.15">
      <c r="DU121" s="285"/>
    </row>
  </sheetData>
  <sheetProtection algorithmName="SHA-512" hashValue="VWSAiMCNM5c+H3BO/8yFbbWKyCzUfqczmcvP+9VNHeXCJUvhYyv38mf4YWwyBgeNwPVdJirzISmiYZ2ZPIrWgw==" saltValue="jEzDxf2wrhXRCXpLvxLjx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559</v>
      </c>
    </row>
  </sheetData>
  <sheetProtection algorithmName="SHA-512" hashValue="oni48td0yAtcTfNHn2e2CfLW/Z0MaxPGi4BxKHhpyMmppIJJ8NVdt9bMHvga6KJl+SNNPecFtH613fZHxZRQAg==" saltValue="x3dc7dY0XAeTMF02rbk5h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9.83</v>
      </c>
      <c r="G47" s="12">
        <v>11.37</v>
      </c>
      <c r="H47" s="12">
        <v>12.03</v>
      </c>
      <c r="I47" s="12">
        <v>13.76</v>
      </c>
      <c r="J47" s="13">
        <v>15.11</v>
      </c>
    </row>
    <row r="48" spans="2:10" ht="57.75" customHeight="1" x14ac:dyDescent="0.15">
      <c r="B48" s="14"/>
      <c r="C48" s="1238" t="s">
        <v>4</v>
      </c>
      <c r="D48" s="1238"/>
      <c r="E48" s="1239"/>
      <c r="F48" s="15">
        <v>2.71</v>
      </c>
      <c r="G48" s="16">
        <v>1.21</v>
      </c>
      <c r="H48" s="16">
        <v>2.65</v>
      </c>
      <c r="I48" s="16">
        <v>3.96</v>
      </c>
      <c r="J48" s="17">
        <v>1.28</v>
      </c>
    </row>
    <row r="49" spans="2:10" ht="57.75" customHeight="1" thickBot="1" x14ac:dyDescent="0.2">
      <c r="B49" s="18"/>
      <c r="C49" s="1240" t="s">
        <v>5</v>
      </c>
      <c r="D49" s="1240"/>
      <c r="E49" s="1241"/>
      <c r="F49" s="19">
        <v>7.47</v>
      </c>
      <c r="G49" s="20" t="s">
        <v>565</v>
      </c>
      <c r="H49" s="20">
        <v>1.5</v>
      </c>
      <c r="I49" s="20">
        <v>1.38</v>
      </c>
      <c r="J49" s="21" t="s">
        <v>566</v>
      </c>
    </row>
    <row r="50" spans="2:10" ht="13.5" customHeight="1" x14ac:dyDescent="0.15"/>
  </sheetData>
  <sheetProtection algorithmName="SHA-512" hashValue="UDhEbJRh6EWi0Q1ET3nCduUm9dLPU9m6hfQDgHBNO0sT82peiBsx32am6HEQfC5q/I68HSl8kvJ/CGTEiepeCQ==" saltValue="KCAzQYLrmgaNRbePKfdx4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2021-03-15T04:24:45Z</cp:lastPrinted>
  <dcterms:created xsi:type="dcterms:W3CDTF">2021-02-05T03:21:49Z</dcterms:created>
  <dcterms:modified xsi:type="dcterms:W3CDTF">2021-09-28T07:50:09Z</dcterms:modified>
  <cp:category/>
</cp:coreProperties>
</file>