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1570" windowHeight="77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alcMode="manual"/>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BE35" i="9"/>
  <c r="C35" i="9"/>
  <c r="CO34" i="9"/>
  <c r="CO35" i="9" s="1"/>
  <c r="BW34" i="9"/>
  <c r="BW35" i="9" s="1"/>
  <c r="BW36" i="9" s="1"/>
  <c r="BW37" i="9" s="1"/>
  <c r="BW38" i="9" s="1"/>
  <c r="BW39" i="9" s="1"/>
  <c r="BW40" i="9" s="1"/>
  <c r="BW41" i="9" s="1"/>
  <c r="BW42" i="9" s="1"/>
  <c r="BE34" i="9"/>
  <c r="U34" i="9"/>
  <c r="U35" i="9" s="1"/>
  <c r="U36" i="9" s="1"/>
  <c r="U37" i="9" s="1"/>
  <c r="C34" i="9"/>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<sst xmlns="http://schemas.openxmlformats.org/spreadsheetml/2006/main" count="1051" uniqueCount="580">
  <si>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</si>
  <si>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</si>
  <si>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</si>
  <si>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</si>
  <si>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</si>
  <si>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</si>
  <si>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</si>
  <si>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</si>
  <si>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</si>
  <si>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</si>
  <si>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</si>
  <si>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</si>
  <si>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</si>
  <si>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</si>
  <si>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</si>
  <si>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</si>
  <si>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</si>
  <si>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</si>
  <si>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</si>
  <si>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</si>
  <si>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</si>
  <si>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</si>
  <si>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</si>
  <si>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</si>
  <si>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</si>
  <si>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</si>
  <si>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</si>
  <si>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</si>
  <si>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</si>
  <si>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</si>
  <si>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</si>
  <si>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</si>
  <si>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</si>
  <si>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</si>
  <si>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</si>
  <si>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</si>
  <si>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</si>
  <si>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</si>
  <si>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</si>
  <si>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</si>
  <si>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</si>
  <si>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</si>
  <si>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</si>
  <si>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</si>
  <si>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</si>
  <si>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</si>
  <si>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</si>
  <si>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</si>
  <si>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</si>
  <si>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</si>
  <si>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</si>
  <si>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</si>
  <si>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</si>
  <si>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</si>
  <si>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</si>
  <si>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</si>
  <si>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</si>
  <si>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</si>
  <si>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</si>
  <si>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</si>
  <si>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</si>
  <si>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</si>
  <si>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</si>
  <si>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</si>
  <si>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</si>
  <si>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</si>
  <si>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</si>
  <si>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</si>
  <si>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</si>
  <si>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</si>
  <si>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</si>
  <si>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</si>
  <si>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</si>
  <si>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</si>
  <si>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</si>
  <si>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</si>
  <si>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</si>
  <si>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</si>
  <si>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</si>
  <si>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</si>
  <si>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</si>
  <si>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柏原市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</si>
  <si>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</si>
  <si>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</si>
  <si>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</si>
  <si>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</si>
  <si>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</si>
  <si>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</si>
  <si>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</si>
  <si>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</si>
  <si>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</si>
  <si>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</si>
  <si>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</si>
  <si>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</si>
  <si>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</si>
  <si>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</si>
  <si>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</si>
  <si>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</si>
  <si>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</si>
  <si>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</si>
  <si>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</si>
  <si>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</si>
  <si>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</si>
  <si>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</si>
  <si>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</si>
  <si>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</si>
  <si>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</si>
  <si>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</si>
  <si>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</si>
  <si>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</si>
  <si>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</si>
  <si>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</si>
  <si>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</si>
  <si>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</si>
  <si>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</si>
  <si>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</si>
  <si>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</si>
  <si>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</si>
  <si>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</si>
  <si>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</si>
  <si>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</si>
  <si>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</si>
  <si>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</si>
  <si>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</si>
  <si>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</si>
  <si>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</si>
  <si>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</si>
  <si>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</si>
  <si>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</si>
  <si>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</si>
  <si>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</si>
  <si>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</si>
  <si>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</si>
  <si>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</si>
  <si>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</si>
  <si>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</si>
  <si>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</si>
  <si>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</si>
  <si>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</si>
  <si>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</si>
  <si>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</si>
  <si>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</si>
  <si>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</si>
  <si>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</si>
  <si>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</si>
  <si>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</si>
  <si>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</si>
  <si>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</si>
  <si>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</si>
  <si>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</si>
  <si>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</si>
  <si>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</si>
  <si>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</si>
  <si>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</si>
  <si>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</si>
  <si>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</si>
  <si>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</si>
  <si>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</si>
  <si>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</si>
  <si>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</si>
  <si>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</si>
  <si>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</si>
  <si>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</si>
  <si>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</si>
  <si>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</si>
  <si>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</si>
  <si>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</si>
  <si>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</si>
  <si>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</si>
  <si>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</si>
  <si>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</si>
  <si>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</si>
  <si>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</si>
  <si>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</si>
  <si>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</si>
  <si>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</si>
  <si>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</si>
  <si>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</si>
  <si>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</si>
  <si>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</si>
  <si>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</si>
  <si>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</si>
  <si>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</si>
  <si>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</si>
  <si>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</si>
  <si>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</si>
  <si>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</si>
  <si>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</si>
  <si>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</si>
  <si>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</si>
  <si>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</si>
  <si>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</si>
  <si>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大阪府柏原市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</si>
  <si>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</si>
  <si>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</si>
  <si>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</si>
  <si>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</si>
  <si>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</si>
  <si>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</si>
  <si>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</si>
  <si>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</si>
  <si>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</si>
  <si>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</si>
  <si>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</si>
  <si>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</si>
  <si>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</si>
  <si>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</si>
  <si>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</si>
  <si>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</si>
  <si>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</si>
  <si>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</si>
  <si>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</si>
  <si>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</si>
  <si>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</si>
  <si>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</si>
  <si>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</si>
  <si>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</si>
  <si>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</si>
  <si>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</si>
  <si>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</si>
  <si>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</si>
  <si>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</si>
  <si>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</si>
  <si>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</si>
  <si>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</si>
  <si>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</si>
  <si>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</si>
  <si>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</si>
  <si>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</si>
  <si>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</si>
  <si>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</si>
  <si>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</si>
  <si>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</si>
  <si>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</si>
  <si>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</si>
  <si>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</si>
  <si>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</si>
  <si>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</si>
  <si>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</si>
  <si>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</si>
  <si>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</si>
  <si>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</si>
  <si>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</si>
  <si>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</si>
  <si>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</si>
  <si>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</si>
  <si>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</si>
  <si>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</si>
  <si>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</si>
  <si>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</si>
  <si>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</si>
  <si>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</si>
  <si>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</si>
  <si>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</si>
  <si>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</si>
  <si>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</si>
  <si>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</si>
  <si>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</si>
  <si>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</si>
  <si>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</si>
  <si>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</si>
  <si>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</si>
  <si>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</si>
  <si>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</si>
  <si>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</si>
  <si>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</si>
  <si>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</si>
  <si>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</si>
  <si>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</si>
  <si>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</si>
  <si>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</si>
  <si>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</si>
  <si>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</si>
  <si>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</si>
  <si>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</si>
  <si>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</si>
  <si>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</si>
  <si>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</si>
  <si>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</si>
  <si>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</si>
  <si>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</si>
  <si>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</si>
  <si>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</si>
  <si>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</si>
  <si>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</si>
  <si>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</si>
  <si>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</si>
  <si>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</si>
  <si>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</si>
  <si>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</si>
  <si>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</si>
  <si>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</si>
  <si>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</si>
  <si>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</si>
  <si>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</si>
  <si>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</si>
  <si>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</si>
  <si>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</si>
  <si>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</si>
  <si>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</si>
  <si>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</si>
  <si>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</si>
  <si>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</si>
  <si>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</si>
  <si>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</si>
  <si>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</si>
  <si>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</si>
  <si>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</si>
  <si>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</si>
  <si>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</si>
  <si>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</si>
  <si>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</si>
  <si>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</si>
  <si>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</si>
  <si>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</si>
  <si>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</si>
  <si>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</si>
  <si>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</si>
  <si>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</si>
  <si>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</si>
  <si>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</si>
  <si>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</si>
  <si>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</si>
  <si>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</si>
  <si>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</si>
  <si>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</si>
  <si>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</si>
  <si>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</si>
  <si>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</si>
  <si>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</si>
  <si>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</si>
  <si>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</si>
  <si>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</si>
  <si>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</si>
  <si>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</si>
  <si>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</si>
  <si>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</si>
  <si>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</si>
  <si>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</si>
  <si>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</si>
  <si>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大阪府柏原市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</si>
  <si>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</si>
  <si>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</si>
  <si>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</si>
  <si>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</si>
  <si>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</si>
  <si>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</si>
  <si>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</si>
  <si>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</si>
  <si>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</si>
  <si>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</si>
  <si>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</si>
  <si>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</si>
  <si>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</si>
  <si>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</si>
  <si>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</si>
  <si>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</si>
  <si>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</si>
  <si>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</si>
  <si>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</si>
  <si>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</si>
  <si>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</si>
  <si>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</si>
  <si>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</si>
  <si>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</si>
  <si>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</si>
  <si>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</si>
  <si>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</si>
  <si>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</si>
  <si>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</si>
  <si>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</si>
  <si>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</si>
  <si>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</si>
  <si>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</si>
  <si>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</si>
  <si>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</si>
  <si>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国民健康保険事業特別会計（施設勘定堅上診療所）</t>
    <phoneticPr fontId="5"/>
  </si>
  <si>
    <t>介護保険事業特別会計</t>
    <phoneticPr fontId="5"/>
  </si>
  <si>
    <t>後期高齢者医療事業特別会計</t>
    <phoneticPr fontId="5"/>
  </si>
  <si>
    <t>水道事業会計</t>
    <phoneticPr fontId="5"/>
  </si>
  <si>
    <t>法適用企業</t>
    <phoneticPr fontId="5"/>
  </si>
  <si>
    <t>市立柏原病院事業会計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</si>
  <si>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</si>
  <si>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</si>
  <si>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</si>
  <si>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</si>
  <si>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</si>
  <si>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</si>
  <si>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</si>
  <si>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</si>
  <si>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</si>
  <si>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</si>
  <si>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</si>
  <si>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</si>
  <si>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</si>
  <si>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</si>
  <si>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</si>
  <si>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</si>
  <si>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</si>
  <si>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</si>
  <si>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</si>
  <si>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</si>
  <si>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</si>
  <si>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</si>
  <si>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</si>
  <si>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</si>
  <si>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</si>
  <si>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</si>
  <si>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</si>
  <si>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</si>
  <si>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</si>
  <si>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</si>
  <si>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</si>
  <si>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</si>
  <si>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</si>
  <si>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</si>
  <si>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</si>
  <si>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</si>
  <si>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</si>
  <si>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</si>
  <si>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</si>
  <si>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</si>
  <si>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</si>
  <si>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</si>
  <si>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</si>
  <si>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</si>
  <si>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</si>
  <si>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</si>
  <si>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</si>
  <si>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</si>
  <si>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</si>
  <si>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</si>
  <si>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</si>
  <si>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</si>
  <si>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</si>
  <si>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</si>
  <si>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</si>
  <si>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</si>
  <si>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</si>
  <si>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</si>
  <si>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</si>
  <si>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</si>
  <si>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</si>
  <si>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</si>
  <si>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</si>
  <si>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</si>
  <si>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</si>
  <si>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</si>
  <si>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</si>
  <si>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</si>
  <si>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</si>
  <si>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</si>
  <si>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</si>
  <si>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</si>
  <si>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</si>
  <si>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</si>
  <si>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</si>
  <si>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</si>
  <si>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</si>
  <si>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</si>
  <si>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</si>
  <si>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</si>
  <si>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</si>
  <si>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</si>
  <si>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</si>
  <si>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</si>
  <si>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</si>
  <si>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</si>
  <si>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</si>
  <si>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</si>
  <si>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</si>
  <si>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</si>
  <si>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</si>
  <si>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</si>
  <si>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</si>
  <si>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</si>
  <si>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</si>
  <si>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</si>
  <si>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</si>
  <si>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</si>
  <si>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</si>
  <si>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</si>
  <si>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</si>
  <si>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</si>
  <si>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</si>
  <si>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</si>
  <si>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</si>
  <si>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</si>
  <si>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</si>
  <si>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</si>
  <si>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</si>
  <si>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</si>
  <si>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</si>
  <si>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</si>
  <si>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</si>
  <si>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</si>
  <si>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</si>
  <si>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</si>
  <si>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</si>
  <si>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</si>
  <si>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</si>
  <si>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</si>
  <si>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</si>
  <si>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</si>
  <si>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</si>
  <si>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</si>
  <si>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</si>
  <si>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</si>
  <si>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</si>
  <si>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</si>
  <si>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</si>
  <si>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</si>
  <si>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</si>
  <si>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</si>
  <si>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</si>
  <si>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</si>
  <si>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</si>
  <si>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</si>
  <si>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</si>
  <si>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</si>
  <si>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</si>
  <si>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</si>
  <si>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</si>
  <si>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</si>
  <si>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</si>
  <si>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</si>
  <si>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</si>
  <si>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</si>
  <si>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1.85</t>
  </si>
  <si>
    <t>▲ 1.36</t>
  </si>
  <si>
    <t>▲ 0.98</t>
  </si>
  <si>
    <t>▲ 2.62</t>
  </si>
  <si>
    <t>国民健康保険事業特別会計（事業勘定）</t>
  </si>
  <si>
    <t>▲ 5.80</t>
  </si>
  <si>
    <t>▲ 5.56</t>
  </si>
  <si>
    <t>▲ 7.19</t>
  </si>
  <si>
    <t>▲ 7.14</t>
  </si>
  <si>
    <t>▲ 5.95</t>
  </si>
  <si>
    <t>水道事業会計</t>
  </si>
  <si>
    <t>一般会計</t>
  </si>
  <si>
    <t>介護保険事業特別会計</t>
  </si>
  <si>
    <t>下水道事業会計</t>
  </si>
  <si>
    <t>後期高齢者医療事業特別会計</t>
  </si>
  <si>
    <t>国民健康保険事業特別会計（施設勘定堅上診療所）</t>
  </si>
  <si>
    <t>市立柏原病院事業会計</t>
  </si>
  <si>
    <t>▲ 2.95</t>
  </si>
  <si>
    <t>▲ 2.68</t>
  </si>
  <si>
    <t>▲ 3.13</t>
  </si>
  <si>
    <t>▲ 3.35</t>
  </si>
  <si>
    <t>その他会計（赤字）</t>
  </si>
  <si>
    <t>その他会計（黒字）</t>
  </si>
  <si>
    <t>-</t>
    <phoneticPr fontId="2"/>
  </si>
  <si>
    <t>柏原羽曳野藤井寺消防組合(一般会計）</t>
    <rPh sb="0" eb="2">
      <t>カシワラ</t>
    </rPh>
    <rPh sb="2" eb="5">
      <t>ハビキノ</t>
    </rPh>
    <rPh sb="5" eb="8">
      <t>フジイデラ</t>
    </rPh>
    <rPh sb="8" eb="10">
      <t>ショウボウ</t>
    </rPh>
    <rPh sb="10" eb="12">
      <t>クミアイ</t>
    </rPh>
    <rPh sb="13" eb="15">
      <t>イッパン</t>
    </rPh>
    <rPh sb="15" eb="17">
      <t>カイケイ</t>
    </rPh>
    <phoneticPr fontId="24"/>
  </si>
  <si>
    <t>柏原羽曳野藤井寺環境事業組合(一般会計）</t>
    <rPh sb="0" eb="2">
      <t>カシワラ</t>
    </rPh>
    <rPh sb="2" eb="5">
      <t>ハビキノ</t>
    </rPh>
    <rPh sb="5" eb="8">
      <t>フジイデラ</t>
    </rPh>
    <rPh sb="8" eb="10">
      <t>カンキョウ</t>
    </rPh>
    <rPh sb="10" eb="12">
      <t>ジギョウ</t>
    </rPh>
    <rPh sb="12" eb="14">
      <t>クミアイ</t>
    </rPh>
    <rPh sb="15" eb="17">
      <t>イッパン</t>
    </rPh>
    <rPh sb="17" eb="19">
      <t>カイケイ</t>
    </rPh>
    <phoneticPr fontId="24"/>
  </si>
  <si>
    <t>藤井寺市柏原市学校給食組合(一般会計）</t>
    <rPh sb="0" eb="4">
      <t>フジイデラシ</t>
    </rPh>
    <rPh sb="4" eb="7">
      <t>カシワラシ</t>
    </rPh>
    <rPh sb="7" eb="9">
      <t>ガッコウ</t>
    </rPh>
    <rPh sb="9" eb="11">
      <t>キュウショク</t>
    </rPh>
    <rPh sb="11" eb="13">
      <t>クミアイ</t>
    </rPh>
    <rPh sb="14" eb="16">
      <t>イッパン</t>
    </rPh>
    <rPh sb="16" eb="18">
      <t>カイケイ</t>
    </rPh>
    <phoneticPr fontId="24"/>
  </si>
  <si>
    <t>大和川右岸水防事務組合(一般会計）</t>
    <rPh sb="0" eb="3">
      <t>ヤマトガワ</t>
    </rPh>
    <rPh sb="3" eb="5">
      <t>ウガン</t>
    </rPh>
    <rPh sb="5" eb="7">
      <t>スイボウ</t>
    </rPh>
    <rPh sb="7" eb="9">
      <t>ジム</t>
    </rPh>
    <rPh sb="9" eb="11">
      <t>クミアイ</t>
    </rPh>
    <rPh sb="12" eb="14">
      <t>イッパン</t>
    </rPh>
    <rPh sb="14" eb="16">
      <t>カイケイ</t>
    </rPh>
    <phoneticPr fontId="24"/>
  </si>
  <si>
    <t>八尾市柏原市火葬場組合(一般会計）</t>
    <rPh sb="0" eb="3">
      <t>ヤオシ</t>
    </rPh>
    <rPh sb="3" eb="6">
      <t>カシワラシ</t>
    </rPh>
    <rPh sb="6" eb="8">
      <t>カソウ</t>
    </rPh>
    <rPh sb="8" eb="9">
      <t>ジョウ</t>
    </rPh>
    <rPh sb="9" eb="11">
      <t>クミアイ</t>
    </rPh>
    <rPh sb="12" eb="14">
      <t>イッパン</t>
    </rPh>
    <rPh sb="14" eb="16">
      <t>カイケイ</t>
    </rPh>
    <phoneticPr fontId="24"/>
  </si>
  <si>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4"/>
  </si>
  <si>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</si>
  <si>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4"/>
  </si>
  <si>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4"/>
  </si>
  <si>
    <t>-</t>
    <phoneticPr fontId="2"/>
  </si>
  <si>
    <t xml:space="preserve"> </t>
    <phoneticPr fontId="2"/>
  </si>
  <si>
    <t>柏原市土地開発公社</t>
    <rPh sb="0" eb="3">
      <t>カシワラシ</t>
    </rPh>
    <rPh sb="3" eb="5">
      <t>トチ</t>
    </rPh>
    <rPh sb="5" eb="7">
      <t>カイハツ</t>
    </rPh>
    <rPh sb="7" eb="9">
      <t>コウシャ</t>
    </rPh>
    <phoneticPr fontId="2"/>
  </si>
  <si>
    <t>柏原市健康推進財団</t>
    <rPh sb="0" eb="3">
      <t>カシワラシ</t>
    </rPh>
    <rPh sb="3" eb="5">
      <t>ケンコウ</t>
    </rPh>
    <rPh sb="5" eb="7">
      <t>スイシン</t>
    </rPh>
    <rPh sb="7" eb="9">
      <t>ザイダン</t>
    </rPh>
    <phoneticPr fontId="2"/>
  </si>
  <si>
    <t>-</t>
    <phoneticPr fontId="2"/>
  </si>
  <si>
    <t xml:space="preserve"> -</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</si>
  <si>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</si>
  <si>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</si>
  <si>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</si>
  <si>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</si>
  <si>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</si>
  <si>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</si>
  <si>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</si>
  <si>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</si>
  <si>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</si>
  <si>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</si>
  <si>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水準にあるものの、減少傾向となっている。これは、下水道事業会計の公債費に対する繰入金が減少傾向にあることが要因と考えられる。また、病院事業特例債の償還が平成27年度末で終了しており、今後も引き続き減少していくものと想定している。将来負担比率については低い水準にあるが、今後も後年度への負担を少しでも軽減するよう、一般会計だけではなく公営企業・一部事務組合も含めて新規事業等の実施については精査し、財政の健全化に努める。</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</si>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</sst>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11318</c:v>
                </c:pt>
                <c:pt idx="1">
                  <c:v>12129</c:v>
                </c:pt>
                <c:pt idx="2">
                  <c:v>18249</c:v>
                </c:pt>
                <c:pt idx="3">
                  <c:v>12775</c:v>
                </c:pt>
                <c:pt idx="4">
                  <c:v>11180</c:v>
                </c:pt>
              </c:numCache>
            </c:numRef>
          </c:val>
          <c:smooth val="0"/>
        </c:ser>
        <c:dLbls>
          <c:showLegendKey val="0"/>
          <c:showVal val="0"/>
          <c:showCatName val="0"/>
          <c:showSerName val="0"/>
          <c:showPercent val="0"/>
          <c:showBubbleSize val="0"/>
        </c:dLbls>
        <c:marker val="1"/>
        <c:smooth val="0"/>
        <c:axId val="129940136"/>
        <c:axId val="264322072"/>
      </c:lineChart>
      <c:catAx>
        <c:axId val="129940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4322072"/>
        <c:crosses val="autoZero"/>
        <c:auto val="1"/>
        <c:lblAlgn val="ctr"/>
        <c:lblOffset val="100"/>
        <c:tickLblSkip val="1"/>
        <c:tickMarkSkip val="1"/>
        <c:noMultiLvlLbl val="0"/>
      </c:catAx>
      <c:valAx>
        <c:axId val="2643220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940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3.23</c:v>
                </c:pt>
                <c:pt idx="1">
                  <c:v>1.79</c:v>
                </c:pt>
                <c:pt idx="2">
                  <c:v>0.79</c:v>
                </c:pt>
                <c:pt idx="3">
                  <c:v>0.08</c:v>
                </c:pt>
                <c:pt idx="4">
                  <c:v>2.71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4.17</c:v>
                </c:pt>
                <c:pt idx="1">
                  <c:v>5.67</c:v>
                </c:pt>
                <c:pt idx="2">
                  <c:v>6.6</c:v>
                </c:pt>
                <c:pt idx="3">
                  <c:v>5.09</c:v>
                </c:pt>
                <c:pt idx="4">
                  <c:v>9.83</c:v>
                </c:pt>
              </c:numCache>
            </c:numRef>
          </c:val>
        </c:ser>
        <c:dLbls>
          <c:showLegendKey val="0"/>
          <c:showVal val="0"/>
          <c:showCatName val="0"/>
          <c:showSerName val="0"/>
          <c:showPercent val="0"/>
          <c:showBubbleSize val="0"/>
        </c:dLbls>
        <c:gapWidth val="250"/>
        <c:overlap val="100"/>
        <c:axId val="273579880"/>
        <c:axId val="268564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-1.85</c:v>
                </c:pt>
                <c:pt idx="1">
                  <c:v>-1.36</c:v>
                </c:pt>
                <c:pt idx="2">
                  <c:v>-0.98</c:v>
                </c:pt>
                <c:pt idx="3">
                  <c:v>-2.62</c:v>
                </c:pt>
                <c:pt idx="4">
                  <c:v>7.47</c:v>
                </c:pt>
              </c:numCache>
            </c:numRef>
          </c:val>
          <c:smooth val="0"/>
        </c:ser>
        <c:dLbls>
          <c:showLegendKey val="0"/>
          <c:showVal val="0"/>
          <c:showCatName val="0"/>
          <c:showSerName val="0"/>
          <c:showPercent val="0"/>
          <c:showBubbleSize val="0"/>
        </c:dLbls>
        <c:marker val="1"/>
        <c:smooth val="0"/>
        <c:axId val="273579880"/>
        <c:axId val="268564800"/>
      </c:lineChart>
      <c:catAx>
        <c:axId val="273579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8564800"/>
        <c:crosses val="autoZero"/>
        <c:auto val="1"/>
        <c:lblAlgn val="ctr"/>
        <c:lblOffset val="100"/>
        <c:tickLblSkip val="1"/>
        <c:tickMarkSkip val="1"/>
        <c:noMultiLvlLbl val="0"/>
      </c:catAx>
      <c:valAx>
        <c:axId val="26856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3579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0.56000000000000005</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市立柏原病院事業会計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2.95</c:v>
                </c:pt>
                <c:pt idx="1">
                  <c:v>#N/A</c:v>
                </c:pt>
                <c:pt idx="2">
                  <c:v>2.68</c:v>
                </c:pt>
                <c:pt idx="3">
                  <c:v>#N/A</c:v>
                </c:pt>
                <c:pt idx="4">
                  <c:v>3.13</c:v>
                </c:pt>
                <c:pt idx="5">
                  <c:v>#N/A</c:v>
                </c:pt>
                <c:pt idx="6">
                  <c:v>3.35</c:v>
                </c:pt>
                <c:pt idx="7">
                  <c:v>#N/A</c:v>
                </c:pt>
                <c:pt idx="8">
                  <c:v>#N/A</c:v>
                </c:pt>
                <c:pt idx="9">
                  <c:v>0</c:v>
                </c:pt>
              </c:numCache>
            </c:numRef>
          </c:val>
        </c:ser>
        <c:ser>
          <c:idx val="3"/>
          <c:order val="3"/>
          <c:tx>
            <c:strRef>
              <c:f>データシート!$A$30</c:f>
              <c:strCache>
                <c:ptCount val="1"/>
                <c:pt idx="0">
                  <c:v>国民健康保険事業特別会計（施設勘定堅上診療所）</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c:v>
                </c:pt>
                <c:pt idx="2">
                  <c:v>#N/A</c:v>
                </c:pt>
                <c:pt idx="3">
                  <c:v>0.14000000000000001</c:v>
                </c:pt>
                <c:pt idx="4">
                  <c:v>#N/A</c:v>
                </c:pt>
                <c:pt idx="5">
                  <c:v>0.13</c:v>
                </c:pt>
                <c:pt idx="6">
                  <c:v>#N/A</c:v>
                </c:pt>
                <c:pt idx="7">
                  <c:v>0.15</c:v>
                </c:pt>
                <c:pt idx="8">
                  <c:v>#N/A</c:v>
                </c:pt>
                <c:pt idx="9">
                  <c:v>0.16</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0.35</c:v>
                </c:pt>
                <c:pt idx="8">
                  <c:v>#N/A</c:v>
                </c:pt>
                <c:pt idx="9">
                  <c:v>0.39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c:v>
                </c:pt>
                <c:pt idx="2">
                  <c:v>#N/A</c:v>
                </c:pt>
                <c:pt idx="3">
                  <c:v>0.61</c:v>
                </c:pt>
                <c:pt idx="4">
                  <c:v>#N/A</c:v>
                </c:pt>
                <c:pt idx="5">
                  <c:v>0.6</c:v>
                </c:pt>
                <c:pt idx="6">
                  <c:v>#N/A</c:v>
                </c:pt>
                <c:pt idx="7">
                  <c:v>0.36</c:v>
                </c:pt>
                <c:pt idx="8">
                  <c:v>#N/A</c:v>
                </c:pt>
                <c:pt idx="9">
                  <c:v>1.1499999999999999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3.22</c:v>
                </c:pt>
                <c:pt idx="2">
                  <c:v>#N/A</c:v>
                </c:pt>
                <c:pt idx="3">
                  <c:v>1.78</c:v>
                </c:pt>
                <c:pt idx="4">
                  <c:v>#N/A</c:v>
                </c:pt>
                <c:pt idx="5">
                  <c:v>0.79</c:v>
                </c:pt>
                <c:pt idx="6">
                  <c:v>#N/A</c:v>
                </c:pt>
                <c:pt idx="7">
                  <c:v>0.08</c:v>
                </c:pt>
                <c:pt idx="8">
                  <c:v>#N/A</c:v>
                </c:pt>
                <c:pt idx="9">
                  <c:v>2.7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10.36</c:v>
                </c:pt>
                <c:pt idx="2">
                  <c:v>#N/A</c:v>
                </c:pt>
                <c:pt idx="3">
                  <c:v>11.2</c:v>
                </c:pt>
                <c:pt idx="4">
                  <c:v>#N/A</c:v>
                </c:pt>
                <c:pt idx="5">
                  <c:v>13.27</c:v>
                </c:pt>
                <c:pt idx="6">
                  <c:v>#N/A</c:v>
                </c:pt>
                <c:pt idx="7">
                  <c:v>15.2</c:v>
                </c:pt>
                <c:pt idx="8">
                  <c:v>#N/A</c:v>
                </c:pt>
                <c:pt idx="9">
                  <c:v>15.95</c:v>
                </c:pt>
              </c:numCache>
            </c:numRef>
          </c:val>
        </c:ser>
        <c:ser>
          <c:idx val="9"/>
          <c:order val="9"/>
          <c:tx>
            <c:strRef>
              <c:f>データシート!$A$36</c:f>
              <c:strCache>
                <c:ptCount val="1"/>
                <c:pt idx="0">
                  <c:v>国民健康保険事業特別会計（事業勘定）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5.8</c:v>
                </c:pt>
                <c:pt idx="1">
                  <c:v>#N/A</c:v>
                </c:pt>
                <c:pt idx="2">
                  <c:v>5.56</c:v>
                </c:pt>
                <c:pt idx="3">
                  <c:v>#N/A</c:v>
                </c:pt>
                <c:pt idx="4">
                  <c:v>7.19</c:v>
                </c:pt>
                <c:pt idx="5">
                  <c:v>#N/A</c:v>
                </c:pt>
                <c:pt idx="6">
                  <c:v>7.14</c:v>
                </c:pt>
                <c:pt idx="7">
                  <c:v>#N/A</c:v>
                </c:pt>
                <c:pt idx="8">
                  <c:v>5.95</c:v>
                </c:pt>
                <c:pt idx="9">
                  <c:v>#N/A</c:v>
                </c:pt>
              </c:numCache>
            </c:numRef>
          </c:val>
        </c:ser>
        <c:dLbls>
          <c:showLegendKey val="0"/>
          <c:showVal val="0"/>
          <c:showCatName val="0"/>
          <c:showSerName val="0"/>
          <c:showPercent val="0"/>
          <c:showBubbleSize val="0"/>
        </c:dLbls>
        <c:gapWidth val="150"/>
        <c:overlap val="100"/>
        <c:axId val="273970328"/>
        <c:axId val="273970712"/>
      </c:barChart>
      <c:catAx>
        <c:axId val="273970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3970712"/>
        <c:crosses val="autoZero"/>
        <c:auto val="1"/>
        <c:lblAlgn val="ctr"/>
        <c:lblOffset val="100"/>
        <c:tickLblSkip val="1"/>
        <c:tickMarkSkip val="1"/>
        <c:noMultiLvlLbl val="0"/>
      </c:catAx>
      <c:valAx>
        <c:axId val="273970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3970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2273</c:v>
                </c:pt>
                <c:pt idx="5">
                  <c:v>2298</c:v>
                </c:pt>
                <c:pt idx="8">
                  <c:v>2367</c:v>
                </c:pt>
                <c:pt idx="11">
                  <c:v>2514</c:v>
                </c:pt>
                <c:pt idx="14">
                  <c:v>2388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3</c:v>
                </c:pt>
                <c:pt idx="6">
                  <c:v>2</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282</c:v>
                </c:pt>
                <c:pt idx="3">
                  <c:v>280</c:v>
                </c:pt>
                <c:pt idx="6">
                  <c:v>274</c:v>
                </c:pt>
                <c:pt idx="9">
                  <c:v>278</c:v>
                </c:pt>
                <c:pt idx="12">
                  <c:v>293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1264</c:v>
                </c:pt>
                <c:pt idx="3">
                  <c:v>1290</c:v>
                </c:pt>
                <c:pt idx="6">
                  <c:v>1388</c:v>
                </c:pt>
                <c:pt idx="9">
                  <c:v>1337</c:v>
                </c:pt>
                <c:pt idx="12">
                  <c:v>1249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1858</c:v>
                </c:pt>
                <c:pt idx="3">
                  <c:v>1926</c:v>
                </c:pt>
                <c:pt idx="6">
                  <c:v>2063</c:v>
                </c:pt>
                <c:pt idx="9">
                  <c:v>2067</c:v>
                </c:pt>
                <c:pt idx="12">
                  <c:v>2018</c:v>
                </c:pt>
              </c:numCache>
            </c:numRef>
          </c:val>
        </c:ser>
        <c:dLbls>
          <c:showLegendKey val="0"/>
          <c:showVal val="0"/>
          <c:showCatName val="0"/>
          <c:showSerName val="0"/>
          <c:showPercent val="0"/>
          <c:showBubbleSize val="0"/>
        </c:dLbls>
        <c:gapWidth val="100"/>
        <c:overlap val="100"/>
        <c:axId val="267519096"/>
        <c:axId val="273958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1137</c:v>
                </c:pt>
                <c:pt idx="2">
                  <c:v>#N/A</c:v>
                </c:pt>
                <c:pt idx="3">
                  <c:v>#N/A</c:v>
                </c:pt>
                <c:pt idx="4">
                  <c:v>1201</c:v>
                </c:pt>
                <c:pt idx="5">
                  <c:v>#N/A</c:v>
                </c:pt>
                <c:pt idx="6">
                  <c:v>#N/A</c:v>
                </c:pt>
                <c:pt idx="7">
                  <c:v>1360</c:v>
                </c:pt>
                <c:pt idx="8">
                  <c:v>#N/A</c:v>
                </c:pt>
                <c:pt idx="9">
                  <c:v>#N/A</c:v>
                </c:pt>
                <c:pt idx="10">
                  <c:v>1168</c:v>
                </c:pt>
                <c:pt idx="11">
                  <c:v>#N/A</c:v>
                </c:pt>
                <c:pt idx="12">
                  <c:v>#N/A</c:v>
                </c:pt>
                <c:pt idx="13">
                  <c:v>1172</c:v>
                </c:pt>
                <c:pt idx="14">
                  <c:v>#N/A</c:v>
                </c:pt>
              </c:numCache>
            </c:numRef>
          </c:val>
          <c:smooth val="0"/>
        </c:ser>
        <c:dLbls>
          <c:showLegendKey val="0"/>
          <c:showVal val="0"/>
          <c:showCatName val="0"/>
          <c:showSerName val="0"/>
          <c:showPercent val="0"/>
          <c:showBubbleSize val="0"/>
        </c:dLbls>
        <c:marker val="1"/>
        <c:smooth val="0"/>
        <c:axId val="267519096"/>
        <c:axId val="273958752"/>
      </c:lineChart>
      <c:catAx>
        <c:axId val="267519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3958752"/>
        <c:crosses val="autoZero"/>
        <c:auto val="1"/>
        <c:lblAlgn val="ctr"/>
        <c:lblOffset val="100"/>
        <c:tickLblSkip val="1"/>
        <c:tickMarkSkip val="1"/>
        <c:noMultiLvlLbl val="0"/>
      </c:catAx>
      <c:valAx>
        <c:axId val="273958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519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26561</c:v>
                </c:pt>
                <c:pt idx="5">
                  <c:v>26841</c:v>
                </c:pt>
                <c:pt idx="8">
                  <c:v>27386</c:v>
                </c:pt>
                <c:pt idx="11">
                  <c:v>27311</c:v>
                </c:pt>
                <c:pt idx="14">
                  <c:v>27612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7219</c:v>
                </c:pt>
                <c:pt idx="5">
                  <c:v>6788</c:v>
                </c:pt>
                <c:pt idx="8">
                  <c:v>6498</c:v>
                </c:pt>
                <c:pt idx="11">
                  <c:v>6373</c:v>
                </c:pt>
                <c:pt idx="14">
                  <c:v>6236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3294</c:v>
                </c:pt>
                <c:pt idx="5">
                  <c:v>3298</c:v>
                </c:pt>
                <c:pt idx="8">
                  <c:v>3457</c:v>
                </c:pt>
                <c:pt idx="11">
                  <c:v>3237</c:v>
                </c:pt>
                <c:pt idx="14">
                  <c:v>2843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102</c:v>
                </c:pt>
                <c:pt idx="3">
                  <c:v>101</c:v>
                </c:pt>
                <c:pt idx="6">
                  <c:v>101</c:v>
                </c:pt>
                <c:pt idx="9">
                  <c:v>226</c:v>
                </c:pt>
                <c:pt idx="12">
                  <c:v>102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3907</c:v>
                </c:pt>
                <c:pt idx="3">
                  <c:v>3618</c:v>
                </c:pt>
                <c:pt idx="6">
                  <c:v>3657</c:v>
                </c:pt>
                <c:pt idx="9">
                  <c:v>3276</c:v>
                </c:pt>
                <c:pt idx="12">
                  <c:v>3045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1631</c:v>
                </c:pt>
                <c:pt idx="3">
                  <c:v>1445</c:v>
                </c:pt>
                <c:pt idx="6">
                  <c:v>1361</c:v>
                </c:pt>
                <c:pt idx="9">
                  <c:v>1266</c:v>
                </c:pt>
                <c:pt idx="12">
                  <c:v>1059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17886</c:v>
                </c:pt>
                <c:pt idx="3">
                  <c:v>16867</c:v>
                </c:pt>
                <c:pt idx="6">
                  <c:v>16623</c:v>
                </c:pt>
                <c:pt idx="9">
                  <c:v>15817</c:v>
                </c:pt>
                <c:pt idx="12">
                  <c:v>14639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408</c:v>
                </c:pt>
                <c:pt idx="3">
                  <c:v>331</c:v>
                </c:pt>
                <c:pt idx="6">
                  <c:v>218</c:v>
                </c:pt>
                <c:pt idx="9">
                  <c:v>208</c:v>
                </c:pt>
                <c:pt idx="12">
                  <c:v>322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20393</c:v>
                </c:pt>
                <c:pt idx="3">
                  <c:v>20342</c:v>
                </c:pt>
                <c:pt idx="6">
                  <c:v>20438</c:v>
                </c:pt>
                <c:pt idx="9">
                  <c:v>20234</c:v>
                </c:pt>
                <c:pt idx="12">
                  <c:v>20043</c:v>
                </c:pt>
              </c:numCache>
            </c:numRef>
          </c:val>
        </c:ser>
        <c:dLbls>
          <c:showLegendKey val="0"/>
          <c:showVal val="0"/>
          <c:showCatName val="0"/>
          <c:showSerName val="0"/>
          <c:showPercent val="0"/>
          <c:showBubbleSize val="0"/>
        </c:dLbls>
        <c:gapWidth val="100"/>
        <c:overlap val="100"/>
        <c:axId val="252326008"/>
        <c:axId val="274237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7253</c:v>
                </c:pt>
                <c:pt idx="2">
                  <c:v>#N/A</c:v>
                </c:pt>
                <c:pt idx="3">
                  <c:v>#N/A</c:v>
                </c:pt>
                <c:pt idx="4">
                  <c:v>5776</c:v>
                </c:pt>
                <c:pt idx="5">
                  <c:v>#N/A</c:v>
                </c:pt>
                <c:pt idx="6">
                  <c:v>#N/A</c:v>
                </c:pt>
                <c:pt idx="7">
                  <c:v>5057</c:v>
                </c:pt>
                <c:pt idx="8">
                  <c:v>#N/A</c:v>
                </c:pt>
                <c:pt idx="9">
                  <c:v>#N/A</c:v>
                </c:pt>
                <c:pt idx="10">
                  <c:v>4105</c:v>
                </c:pt>
                <c:pt idx="11">
                  <c:v>#N/A</c:v>
                </c:pt>
                <c:pt idx="12">
                  <c:v>#N/A</c:v>
                </c:pt>
                <c:pt idx="13">
                  <c:v>2519</c:v>
                </c:pt>
                <c:pt idx="14">
                  <c:v>#N/A</c:v>
                </c:pt>
              </c:numCache>
            </c:numRef>
          </c:val>
          <c:smooth val="0"/>
        </c:ser>
        <c:dLbls>
          <c:showLegendKey val="0"/>
          <c:showVal val="0"/>
          <c:showCatName val="0"/>
          <c:showSerName val="0"/>
          <c:showPercent val="0"/>
          <c:showBubbleSize val="0"/>
        </c:dLbls>
        <c:marker val="1"/>
        <c:smooth val="0"/>
        <c:axId val="252326008"/>
        <c:axId val="274237544"/>
      </c:lineChart>
      <c:catAx>
        <c:axId val="252326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4237544"/>
        <c:crosses val="autoZero"/>
        <c:auto val="1"/>
        <c:lblAlgn val="ctr"/>
        <c:lblOffset val="100"/>
        <c:tickLblSkip val="1"/>
        <c:tickMarkSkip val="1"/>
        <c:noMultiLvlLbl val="0"/>
      </c:catAx>
      <c:valAx>
        <c:axId val="274237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326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{0562BC25-F73C-4A45-B283-F3992E319B6A}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{D22127A6-F1BC-4E59-B64C-DA88DF7ADE19}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{37166093-B27B-4662-BAB0-147756BE163B}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{7F0A1DE4-AE5A-4E0B-9845-C20102A3BB36}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{B455FE65-8B52-4045-9F15-F735928BCC65}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{81509A90-3971-4BAC-A533-585CDAFE6B57}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{7F2AB523-7BE5-4BC4-8B3F-C4448F538BC5}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{B24F74DC-C43A-4621-9E8B-88752C6F7739}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{43AF6EA1-3E09-4725-833E-A8F633853306}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{7153C135-D3DE-4D0C-AE3E-B3277D3C3D6F}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66479936"/>
        <c:axId val="266480320"/>
      </c:scatterChart>
      <c:valAx>
        <c:axId val="2664799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6480320"/>
        <c:crosses val="autoZero"/>
        <c:crossBetween val="midCat"/>
      </c:valAx>
      <c:valAx>
        <c:axId val="2664803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6479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{66EAF9D2-F476-4208-83A0-B273B42DE8BA}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{567A8FEC-4112-43B3-A286-D71047E18D2D}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{83863FED-EC0F-4736-B846-968835154079}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{E3D92518-6AC0-4819-8844-0CEDF1D24704}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{7B141F77-DC5C-4316-A94E-FFC90736ED88}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9.5</c:v>
                </c:pt>
                <c:pt idx="1">
                  <c:v>9.3000000000000007</c:v>
                </c:pt>
                <c:pt idx="2">
                  <c:v>9.8000000000000007</c:v>
                </c:pt>
                <c:pt idx="3">
                  <c:v>9.9</c:v>
                </c:pt>
                <c:pt idx="4">
                  <c:v>9.6999999999999993</c:v>
                </c:pt>
              </c:numCache>
            </c:numRef>
          </c:xVal>
          <c:yVal>
            <c:numRef>
              <c:f>公会計指標分析・財政指標組合せ分析表!$K$73:$O$73</c:f>
              <c:numCache>
                <c:formatCode>#,##0.0;"▲ "#,##0.0</c:formatCode>
                <c:ptCount val="5"/>
                <c:pt idx="0">
                  <c:v>58.7</c:v>
                </c:pt>
                <c:pt idx="1">
                  <c:v>45.7</c:v>
                </c:pt>
                <c:pt idx="2">
                  <c:v>40.299999999999997</c:v>
                </c:pt>
                <c:pt idx="3">
                  <c:v>32.9</c:v>
                </c:pt>
                <c:pt idx="4">
                  <c:v>19.399999999999999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{F34CCFD1-58DF-456B-9248-A811F073052E}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{1EC0F104-4A25-4467-9784-882A4C138A42}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{650643C6-F509-40AE-9A60-E316588793BE}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{CE0397DB-E150-418E-9E02-04B76023052D}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{A55D2AFB-299A-40EF-B631-EFEB80C76F4B}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ser>
        <c:dLbls>
          <c:showLegendKey val="0"/>
          <c:showVal val="0"/>
          <c:showCatName val="0"/>
          <c:showSerName val="0"/>
          <c:showPercent val="0"/>
          <c:showBubbleSize val="0"/>
        </c:dLbls>
        <c:axId val="266457816"/>
        <c:axId val="266458200"/>
      </c:scatterChart>
      <c:valAx>
        <c:axId val="266457816"/>
        <c:scaling>
          <c:orientation val="minMax"/>
          <c:max val="11.4"/>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6458200"/>
        <c:crosses val="autoZero"/>
        <c:crossBetween val="midCat"/>
      </c:valAx>
      <c:valAx>
        <c:axId val="266458200"/>
        <c:scaling>
          <c:orientation val="minMax"/>
          <c:max val="78"/>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64578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50" b="0" i="0" u="none" strike="noStrike" kern="0" cap="none" spc="0" normalizeH="0" baseline="0" noProof="0">
              <a:ln>
                <a:noFill/>
              </a:ln>
              <a:solidFill>
                <a:prstClr val="black"/>
              </a:solidFill>
              <a:effectLst/>
              <a:uLnTx/>
              <a:uFillTx/>
              <a:latin typeface="ＭＳ Ｐゴシック"/>
              <a:ea typeface="+mn-ea"/>
              <a:cs typeface="+mn-cs"/>
            </a:rPr>
            <a:t>実質公債費比率については、平成２７年度の数値（３ヶ年平均）で９</a:t>
          </a:r>
          <a:r>
            <a:rPr kumimoji="1" lang="en-US" altLang="ja-JP" sz="125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250" b="0" i="0" u="none" strike="noStrike" kern="0" cap="none" spc="0" normalizeH="0" baseline="0" noProof="0">
              <a:ln>
                <a:noFill/>
              </a:ln>
              <a:solidFill>
                <a:prstClr val="black"/>
              </a:solidFill>
              <a:effectLst/>
              <a:uLnTx/>
              <a:uFillTx/>
              <a:latin typeface="ＭＳ Ｐゴシック"/>
              <a:ea typeface="+mn-ea"/>
              <a:cs typeface="+mn-cs"/>
            </a:rPr>
            <a:t>７％となり、前年度と比較して０</a:t>
          </a:r>
          <a:r>
            <a:rPr kumimoji="1" lang="en-US" altLang="ja-JP" sz="125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250" b="0" i="0" u="none" strike="noStrike" kern="0" cap="none" spc="0" normalizeH="0" baseline="0" noProof="0">
              <a:ln>
                <a:noFill/>
              </a:ln>
              <a:solidFill>
                <a:prstClr val="black"/>
              </a:solidFill>
              <a:effectLst/>
              <a:uLnTx/>
              <a:uFillTx/>
              <a:latin typeface="ＭＳ Ｐゴシック"/>
              <a:ea typeface="+mn-ea"/>
              <a:cs typeface="+mn-cs"/>
            </a:rPr>
            <a:t>２ポイント改善した。</a:t>
          </a:r>
          <a:endParaRPr kumimoji="1" lang="en-US" altLang="ja-JP" sz="125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mn-lt"/>
              <a:ea typeface="+mn-ea"/>
              <a:cs typeface="+mn-cs"/>
            </a:rPr>
            <a:t>　これは、</a:t>
          </a:r>
          <a:r>
            <a:rPr kumimoji="1" lang="ja-JP" altLang="en-US" sz="1250" b="0" i="0" u="none" strike="noStrike" kern="0" cap="none" spc="0" normalizeH="0" baseline="0" noProof="0">
              <a:ln>
                <a:noFill/>
              </a:ln>
              <a:solidFill>
                <a:prstClr val="black"/>
              </a:solidFill>
              <a:effectLst/>
              <a:uLnTx/>
              <a:uFillTx/>
              <a:latin typeface="ＭＳ Ｐゴシック"/>
              <a:ea typeface="+mn-ea"/>
              <a:cs typeface="+mn-cs"/>
            </a:rPr>
            <a:t>平成７・８年度に借り入れた減税補てん債の償還が終了したことや下水道事業会計の公債費に対する繰入金が減となったことなどにより、単年度ベースの比率が０．４ポイント改善したことによるものである。また、平成２１年度に始まった病院事業特例債の償還が平成２７年度末で終了したため、今後も引き続き減少傾向になるものと見込んでいる。</a:t>
          </a:r>
          <a:endParaRPr kumimoji="1" lang="en-US" altLang="ja-JP" sz="125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mn-ea"/>
              <a:cs typeface="+mn-cs"/>
            </a:rPr>
            <a:t>　市債本来の建設事業債については減少傾向であるが、臨時財政対策債は増加傾向にあるので、今後は発行額の抑制についても検討していく必要がある。</a:t>
          </a:r>
          <a:endParaRPr kumimoji="1" lang="en-US" altLang="ja-JP" sz="125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将来負担比率については１９．４％となり、前年度数値の３２．９％より１３．５ポイント改善した。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これは、公営企業会計及び一部事務組合の地方債の償還が順調に進んでいること、公営企業債等繰入見込額や組合等負担等見込額が減となったこと、</a:t>
          </a:r>
          <a:r>
            <a:rPr kumimoji="0" lang="ja-JP" altLang="en-US" sz="1300" b="0" i="0" u="none" strike="noStrike" kern="0" cap="none" spc="0" normalizeH="0" baseline="0" noProof="0">
              <a:ln>
                <a:noFill/>
              </a:ln>
              <a:solidFill>
                <a:prstClr val="black"/>
              </a:solidFill>
              <a:effectLst/>
              <a:uLnTx/>
              <a:uFillTx/>
              <a:latin typeface="+mn-lt"/>
              <a:ea typeface="+mn-ea"/>
              <a:cs typeface="+mn-cs"/>
            </a:rPr>
            <a:t>退職手当負担見込額が減となった</a:t>
          </a:r>
          <a:r>
            <a:rPr kumimoji="0" lang="ja-JP" altLang="ja-JP" sz="1300" b="0" i="0" u="none" strike="noStrike" kern="0" cap="none" spc="0" normalizeH="0" baseline="0" noProof="0">
              <a:ln>
                <a:noFill/>
              </a:ln>
              <a:solidFill>
                <a:prstClr val="black"/>
              </a:solidFill>
              <a:effectLst/>
              <a:uLnTx/>
              <a:uFillTx/>
              <a:latin typeface="+mn-lt"/>
              <a:ea typeface="+mn-ea"/>
              <a:cs typeface="+mn-cs"/>
            </a:rPr>
            <a:t>こと</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前年度に引き続き連結実質収支の黒字が維持できたこと、公債費に算入される地方交付税などの充当可能財源が増えたことなどによるものである。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今後も後年度への負担を少しでも軽減するよう、一般会計だけではなく公営企業・一部事務組合も含めて新規事業等の実施については精査し、財政の健全化に努める。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71,344
70,252
25.33
26,176,632
25,758,105
404,448
14,932,745
20,042,946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19.4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71,344
70,252
25.33
26,176,632
25,758,105
404,448
14,932,745
20,042,946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71,344
70,252
25.33
26,176,632
25,758,105
404,448
14,932,745
20,042,946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71,344
70,252
25.33
26,176,632
25,758,105
404,448
14,932,745
20,042,946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歳出においては、</a:t>
          </a:r>
          <a:r>
            <a:rPr kumimoji="1" lang="ja-JP" altLang="ja-JP" sz="1100">
              <a:solidFill>
                <a:schemeClr val="dk1"/>
              </a:solidFill>
              <a:effectLst/>
              <a:latin typeface="+mn-lt"/>
              <a:ea typeface="+mn-ea"/>
              <a:cs typeface="+mn-cs"/>
            </a:rPr>
            <a:t>子育て支援費、障害者自立支援費などの</a:t>
          </a:r>
          <a:r>
            <a:rPr kumimoji="1" lang="ja-JP" altLang="ja-JP" sz="1100" b="0" i="0" baseline="0">
              <a:solidFill>
                <a:schemeClr val="dk1"/>
              </a:solidFill>
              <a:effectLst/>
              <a:latin typeface="+mn-lt"/>
              <a:ea typeface="+mn-ea"/>
              <a:cs typeface="+mn-cs"/>
            </a:rPr>
            <a:t>社会保障経費が依然として増加傾向にあり、また人件費が地域手当の改定（３％から７％）により増となった。</a:t>
          </a:r>
          <a:r>
            <a:rPr kumimoji="1" lang="ja-JP" altLang="en-US" sz="1100" b="0" i="0" baseline="0">
              <a:solidFill>
                <a:schemeClr val="dk1"/>
              </a:solidFill>
              <a:effectLst/>
              <a:latin typeface="+mn-lt"/>
              <a:ea typeface="+mn-ea"/>
              <a:cs typeface="+mn-cs"/>
            </a:rPr>
            <a:t>歳入においては、</a:t>
          </a:r>
          <a:r>
            <a:rPr kumimoji="1" lang="ja-JP" altLang="ja-JP" sz="1100" b="0" i="0" baseline="0">
              <a:solidFill>
                <a:schemeClr val="dk1"/>
              </a:solidFill>
              <a:effectLst/>
              <a:latin typeface="+mn-lt"/>
              <a:ea typeface="+mn-ea"/>
              <a:cs typeface="+mn-cs"/>
            </a:rPr>
            <a:t>市税収入が市内製造業の業績不振により減となった</a:t>
          </a:r>
          <a:r>
            <a:rPr kumimoji="1" lang="ja-JP" altLang="en-US" sz="1100" b="0" i="0" baseline="0">
              <a:solidFill>
                <a:schemeClr val="dk1"/>
              </a:solidFill>
              <a:effectLst/>
              <a:latin typeface="+mn-lt"/>
              <a:ea typeface="+mn-ea"/>
              <a:cs typeface="+mn-cs"/>
            </a:rPr>
            <a:t>ものの</a:t>
          </a:r>
          <a:r>
            <a:rPr kumimoji="1" lang="ja-JP" altLang="ja-JP" sz="1100" b="0" i="0" baseline="0">
              <a:solidFill>
                <a:schemeClr val="dk1"/>
              </a:solidFill>
              <a:effectLst/>
              <a:latin typeface="+mn-lt"/>
              <a:ea typeface="+mn-ea"/>
              <a:cs typeface="+mn-cs"/>
            </a:rPr>
            <a:t>、消費税率の引上げに伴い地方消費税交付金が大幅増（対前年度比７３．３％の増）となった</a:t>
          </a:r>
          <a:r>
            <a:rPr kumimoji="1" lang="ja-JP" altLang="en-US" sz="1100" b="0" i="0" baseline="0">
              <a:solidFill>
                <a:schemeClr val="dk1"/>
              </a:solidFill>
              <a:effectLst/>
              <a:latin typeface="+mn-lt"/>
              <a:ea typeface="+mn-ea"/>
              <a:cs typeface="+mn-cs"/>
            </a:rPr>
            <a:t>。これらの結果、</a:t>
          </a:r>
          <a:r>
            <a:rPr kumimoji="1" lang="ja-JP" altLang="ja-JP" sz="1100" b="0" i="0" baseline="0">
              <a:solidFill>
                <a:schemeClr val="dk1"/>
              </a:solidFill>
              <a:effectLst/>
              <a:latin typeface="+mn-lt"/>
              <a:ea typeface="+mn-ea"/>
              <a:cs typeface="+mn-cs"/>
            </a:rPr>
            <a:t>指数は前年度と同数の０．６３にとどまった。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今後も定員管理をはじめとする歳出削減や市税等の徴収強化を図り、緊急性の高い事業を最優先させることで普通建設事業費の抑制を行うなど、財政基盤の強化に努める。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125942</xdr:rowOff>
    </xdr:to>
    <xdr:cxnSp macro="">
      <xdr:nvCxnSpPr>
        <xdr:cNvPr id="68" name="直線コネクタ 67"/>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125942</xdr:rowOff>
    </xdr:to>
    <xdr:cxnSp macro="">
      <xdr:nvCxnSpPr>
        <xdr:cNvPr id="71" name="直線コネクタ 70"/>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4" name="直線コネクタ 73"/>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76" name="テキスト ボックス 75"/>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45508</xdr:rowOff>
    </xdr:from>
    <xdr:to>
      <xdr:col>3</xdr:col>
      <xdr:colOff>279400</xdr:colOff>
      <xdr:row>42</xdr:row>
      <xdr:rowOff>105833</xdr:rowOff>
    </xdr:to>
    <xdr:cxnSp macro="">
      <xdr:nvCxnSpPr>
        <xdr:cNvPr id="77" name="直線コネクタ 76"/>
        <xdr:cNvCxnSpPr/>
      </xdr:nvCxnSpPr>
      <xdr:spPr>
        <a:xfrm>
          <a:off x="1447800" y="72464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47219</xdr:rowOff>
    </xdr:from>
    <xdr:ext cx="762000" cy="259045"/>
    <xdr:sp macro="" textlink="">
      <xdr:nvSpPr>
        <xdr:cNvPr id="88"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90" name="テキスト ボックス 89"/>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95" name="円/楕円 94"/>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106485</xdr:rowOff>
    </xdr:from>
    <xdr:ext cx="762000" cy="259045"/>
    <xdr:sp macro="" textlink="">
      <xdr:nvSpPr>
        <xdr:cNvPr id="96" name="テキスト ボックス 95"/>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歳入面においては、</a:t>
          </a:r>
          <a:r>
            <a:rPr kumimoji="1" lang="ja-JP" altLang="en-US" sz="1000" b="0" i="0" u="none" strike="noStrike" kern="0" cap="none" spc="0" normalizeH="0" baseline="0" noProof="0">
              <a:ln>
                <a:noFill/>
              </a:ln>
              <a:solidFill>
                <a:prstClr val="black"/>
              </a:solidFill>
              <a:effectLst/>
              <a:uLnTx/>
              <a:uFillTx/>
              <a:latin typeface="+mn-lt"/>
              <a:ea typeface="+mn-ea"/>
              <a:cs typeface="+mn-cs"/>
            </a:rPr>
            <a:t>市税、配当</a:t>
          </a:r>
          <a:r>
            <a:rPr kumimoji="1" lang="ja-JP" altLang="ja-JP" sz="1000" b="0" i="0" u="none" strike="noStrike" kern="0" cap="none" spc="0" normalizeH="0" baseline="0" noProof="0">
              <a:ln>
                <a:noFill/>
              </a:ln>
              <a:solidFill>
                <a:prstClr val="black"/>
              </a:solidFill>
              <a:effectLst/>
              <a:uLnTx/>
              <a:uFillTx/>
              <a:latin typeface="+mn-lt"/>
              <a:ea typeface="+mn-ea"/>
              <a:cs typeface="+mn-cs"/>
            </a:rPr>
            <a:t>割交付金</a:t>
          </a:r>
          <a:r>
            <a:rPr kumimoji="1" lang="ja-JP" altLang="en-US" sz="1000" b="0" i="0" u="none" strike="noStrike" kern="0" cap="none" spc="0" normalizeH="0" baseline="0" noProof="0">
              <a:ln>
                <a:noFill/>
              </a:ln>
              <a:solidFill>
                <a:prstClr val="black"/>
              </a:solidFill>
              <a:effectLst/>
              <a:uLnTx/>
              <a:uFillTx/>
              <a:latin typeface="+mn-lt"/>
              <a:ea typeface="+mn-ea"/>
              <a:cs typeface="+mn-cs"/>
            </a:rPr>
            <a:t>、利子割</a:t>
          </a:r>
          <a:r>
            <a:rPr kumimoji="1" lang="ja-JP" altLang="ja-JP" sz="1000" b="0" i="0" u="none" strike="noStrike" kern="0" cap="none" spc="0" normalizeH="0" baseline="0" noProof="0">
              <a:ln>
                <a:noFill/>
              </a:ln>
              <a:solidFill>
                <a:prstClr val="black"/>
              </a:solidFill>
              <a:effectLst/>
              <a:uLnTx/>
              <a:uFillTx/>
              <a:latin typeface="+mn-lt"/>
              <a:ea typeface="+mn-ea"/>
              <a:cs typeface="+mn-cs"/>
            </a:rPr>
            <a:t>交付金</a:t>
          </a:r>
          <a:r>
            <a:rPr kumimoji="1" lang="ja-JP" altLang="en-US" sz="1000" b="0" i="0" u="none" strike="noStrike" kern="0" cap="none" spc="0" normalizeH="0" baseline="0" noProof="0">
              <a:ln>
                <a:noFill/>
              </a:ln>
              <a:solidFill>
                <a:prstClr val="black"/>
              </a:solidFill>
              <a:effectLst/>
              <a:uLnTx/>
              <a:uFillTx/>
              <a:latin typeface="+mn-lt"/>
              <a:ea typeface="+mn-ea"/>
              <a:cs typeface="+mn-cs"/>
            </a:rPr>
            <a:t>などで</a:t>
          </a:r>
          <a:r>
            <a:rPr kumimoji="1" lang="ja-JP" altLang="ja-JP" sz="1000" b="0" i="0" u="none" strike="noStrike" kern="0" cap="none" spc="0" normalizeH="0" baseline="0" noProof="0">
              <a:ln>
                <a:noFill/>
              </a:ln>
              <a:solidFill>
                <a:prstClr val="black"/>
              </a:solidFill>
              <a:effectLst/>
              <a:uLnTx/>
              <a:uFillTx/>
              <a:latin typeface="+mn-lt"/>
              <a:ea typeface="+mn-ea"/>
              <a:cs typeface="+mn-cs"/>
            </a:rPr>
            <a:t>減となった</a:t>
          </a:r>
          <a:r>
            <a:rPr kumimoji="1" lang="ja-JP" altLang="en-US" sz="1000" b="0" i="0" u="none" strike="noStrike" kern="0" cap="none" spc="0" normalizeH="0" baseline="0" noProof="0">
              <a:ln>
                <a:noFill/>
              </a:ln>
              <a:solidFill>
                <a:prstClr val="black"/>
              </a:solidFill>
              <a:effectLst/>
              <a:uLnTx/>
              <a:uFillTx/>
              <a:latin typeface="+mn-lt"/>
              <a:ea typeface="+mn-ea"/>
              <a:cs typeface="+mn-cs"/>
            </a:rPr>
            <a:t>が</a:t>
          </a:r>
          <a:r>
            <a:rPr kumimoji="1" lang="ja-JP" altLang="ja-JP" sz="1000" b="0" i="0" u="none" strike="noStrike" kern="0" cap="none" spc="0" normalizeH="0" baseline="0" noProof="0">
              <a:ln>
                <a:noFill/>
              </a:ln>
              <a:solidFill>
                <a:prstClr val="black"/>
              </a:solidFill>
              <a:effectLst/>
              <a:uLnTx/>
              <a:uFillTx/>
              <a:latin typeface="+mn-lt"/>
              <a:ea typeface="+mn-ea"/>
              <a:cs typeface="+mn-cs"/>
            </a:rPr>
            <a:t>、税率</a:t>
          </a:r>
          <a:r>
            <a:rPr kumimoji="1" lang="ja-JP" altLang="en-US" sz="1000" b="0" i="0" u="none" strike="noStrike" kern="0" cap="none" spc="0" normalizeH="0" baseline="0" noProof="0">
              <a:ln>
                <a:noFill/>
              </a:ln>
              <a:solidFill>
                <a:prstClr val="black"/>
              </a:solidFill>
              <a:effectLst/>
              <a:uLnTx/>
              <a:uFillTx/>
              <a:latin typeface="+mn-lt"/>
              <a:ea typeface="+mn-ea"/>
              <a:cs typeface="+mn-cs"/>
            </a:rPr>
            <a:t>の引上げ</a:t>
          </a:r>
          <a:r>
            <a:rPr kumimoji="1" lang="ja-JP" altLang="ja-JP" sz="1000" b="0" i="0" u="none" strike="noStrike" kern="0" cap="none" spc="0" normalizeH="0" baseline="0" noProof="0">
              <a:ln>
                <a:noFill/>
              </a:ln>
              <a:solidFill>
                <a:prstClr val="black"/>
              </a:solidFill>
              <a:effectLst/>
              <a:uLnTx/>
              <a:uFillTx/>
              <a:latin typeface="+mn-lt"/>
              <a:ea typeface="+mn-ea"/>
              <a:cs typeface="+mn-cs"/>
            </a:rPr>
            <a:t>に伴い地方消費税交付金</a:t>
          </a:r>
          <a:r>
            <a:rPr kumimoji="1" lang="ja-JP" altLang="en-US" sz="1000" b="0" i="0" u="none" strike="noStrike" kern="0" cap="none" spc="0" normalizeH="0" baseline="0" noProof="0">
              <a:ln>
                <a:noFill/>
              </a:ln>
              <a:solidFill>
                <a:prstClr val="black"/>
              </a:solidFill>
              <a:effectLst/>
              <a:uLnTx/>
              <a:uFillTx/>
              <a:latin typeface="+mn-lt"/>
              <a:ea typeface="+mn-ea"/>
              <a:cs typeface="+mn-cs"/>
            </a:rPr>
            <a:t>が</a:t>
          </a:r>
          <a:r>
            <a:rPr kumimoji="1" lang="ja-JP" altLang="ja-JP" sz="1000" b="0" i="0" u="none" strike="noStrike" kern="0" cap="none" spc="0" normalizeH="0" baseline="0" noProof="0">
              <a:ln>
                <a:noFill/>
              </a:ln>
              <a:solidFill>
                <a:prstClr val="black"/>
              </a:solidFill>
              <a:effectLst/>
              <a:uLnTx/>
              <a:uFillTx/>
              <a:latin typeface="+mn-lt"/>
              <a:ea typeface="+mn-ea"/>
              <a:cs typeface="+mn-cs"/>
            </a:rPr>
            <a:t>増、地方交付税も増となり、臨時財政対策債を加えた総額では対前年度約</a:t>
          </a:r>
          <a:r>
            <a:rPr kumimoji="1" lang="ja-JP" altLang="en-US" sz="1000" b="0" i="0" u="none" strike="noStrike" kern="0" cap="none" spc="0" normalizeH="0" baseline="0" noProof="0">
              <a:ln>
                <a:noFill/>
              </a:ln>
              <a:solidFill>
                <a:prstClr val="black"/>
              </a:solidFill>
              <a:effectLst/>
              <a:uLnTx/>
              <a:uFillTx/>
              <a:latin typeface="+mn-lt"/>
              <a:ea typeface="+mn-ea"/>
              <a:cs typeface="+mn-cs"/>
            </a:rPr>
            <a:t>５</a:t>
          </a:r>
          <a:r>
            <a:rPr kumimoji="1" lang="ja-JP" altLang="ja-JP" sz="1000" b="0" i="0" u="none" strike="noStrike" kern="0" cap="none" spc="0" normalizeH="0" baseline="0" noProof="0">
              <a:ln>
                <a:noFill/>
              </a:ln>
              <a:solidFill>
                <a:prstClr val="black"/>
              </a:solidFill>
              <a:effectLst/>
              <a:uLnTx/>
              <a:uFillTx/>
              <a:latin typeface="+mn-lt"/>
              <a:ea typeface="+mn-ea"/>
              <a:cs typeface="+mn-cs"/>
            </a:rPr>
            <a:t>億</a:t>
          </a:r>
          <a:r>
            <a:rPr kumimoji="1" lang="ja-JP" altLang="en-US" sz="1000" b="0" i="0" u="none" strike="noStrike" kern="0" cap="none" spc="0" normalizeH="0" baseline="0" noProof="0">
              <a:ln>
                <a:noFill/>
              </a:ln>
              <a:solidFill>
                <a:prstClr val="black"/>
              </a:solidFill>
              <a:effectLst/>
              <a:uLnTx/>
              <a:uFillTx/>
              <a:latin typeface="+mn-lt"/>
              <a:ea typeface="+mn-ea"/>
              <a:cs typeface="+mn-cs"/>
            </a:rPr>
            <a:t>１</a:t>
          </a:r>
          <a:r>
            <a:rPr kumimoji="1" lang="ja-JP" altLang="ja-JP" sz="1000" b="0" i="0" u="none" strike="noStrike" kern="0" cap="none" spc="0" normalizeH="0" baseline="0" noProof="0">
              <a:ln>
                <a:noFill/>
              </a:ln>
              <a:solidFill>
                <a:prstClr val="black"/>
              </a:solidFill>
              <a:effectLst/>
              <a:uLnTx/>
              <a:uFillTx/>
              <a:latin typeface="+mn-lt"/>
              <a:ea typeface="+mn-ea"/>
              <a:cs typeface="+mn-cs"/>
            </a:rPr>
            <a:t>千万円の増となった。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一方、歳出面においては、</a:t>
          </a:r>
          <a:r>
            <a:rPr kumimoji="1" lang="ja-JP" altLang="en-US" sz="1000" b="0" i="0" u="none" strike="noStrike" kern="0" cap="none" spc="0" normalizeH="0" baseline="0" noProof="0">
              <a:ln>
                <a:noFill/>
              </a:ln>
              <a:solidFill>
                <a:prstClr val="black"/>
              </a:solidFill>
              <a:effectLst/>
              <a:uLnTx/>
              <a:uFillTx/>
              <a:latin typeface="+mn-lt"/>
              <a:ea typeface="+mn-ea"/>
              <a:cs typeface="+mn-cs"/>
            </a:rPr>
            <a:t>扶助費、公債費は減となったが、一部事務組合への負担金の増により補助費等が増、地域手当の改定により</a:t>
          </a:r>
          <a:r>
            <a:rPr kumimoji="1" lang="ja-JP" altLang="ja-JP" sz="1000" b="0" i="0" u="none" strike="noStrike" kern="0" cap="none" spc="0" normalizeH="0" baseline="0" noProof="0">
              <a:ln>
                <a:noFill/>
              </a:ln>
              <a:solidFill>
                <a:prstClr val="black"/>
              </a:solidFill>
              <a:effectLst/>
              <a:uLnTx/>
              <a:uFillTx/>
              <a:latin typeface="+mn-lt"/>
              <a:ea typeface="+mn-ea"/>
              <a:cs typeface="+mn-cs"/>
            </a:rPr>
            <a:t>人件費が</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国民健康保険事業会計や介護事業会計への繰出金が増</a:t>
          </a:r>
          <a:r>
            <a:rPr kumimoji="1" lang="ja-JP" altLang="en-US" sz="1000" b="0" i="0" u="none" strike="noStrike" kern="0" cap="none" spc="0" normalizeH="0" baseline="0" noProof="0">
              <a:ln>
                <a:noFill/>
              </a:ln>
              <a:solidFill>
                <a:prstClr val="black"/>
              </a:solidFill>
              <a:effectLst/>
              <a:uLnTx/>
              <a:uFillTx/>
              <a:latin typeface="+mn-lt"/>
              <a:ea typeface="+mn-ea"/>
              <a:cs typeface="+mn-cs"/>
            </a:rPr>
            <a:t>となるなど、</a:t>
          </a:r>
          <a:r>
            <a:rPr kumimoji="1" lang="ja-JP" altLang="ja-JP" sz="1000" b="0" i="0" u="none" strike="noStrike" kern="0" cap="none" spc="0" normalizeH="0" baseline="0" noProof="0">
              <a:ln>
                <a:noFill/>
              </a:ln>
              <a:solidFill>
                <a:prstClr val="black"/>
              </a:solidFill>
              <a:effectLst/>
              <a:uLnTx/>
              <a:uFillTx/>
              <a:latin typeface="+mn-lt"/>
              <a:ea typeface="+mn-ea"/>
              <a:cs typeface="+mn-cs"/>
            </a:rPr>
            <a:t>総額で対前年度約</a:t>
          </a:r>
          <a:r>
            <a:rPr kumimoji="1" lang="ja-JP" altLang="en-US" sz="1000" b="0" i="0" u="none" strike="noStrike" kern="0" cap="none" spc="0" normalizeH="0" baseline="0" noProof="0">
              <a:ln>
                <a:noFill/>
              </a:ln>
              <a:solidFill>
                <a:prstClr val="black"/>
              </a:solidFill>
              <a:effectLst/>
              <a:uLnTx/>
              <a:uFillTx/>
              <a:latin typeface="+mn-lt"/>
              <a:ea typeface="+mn-ea"/>
              <a:cs typeface="+mn-cs"/>
            </a:rPr>
            <a:t>４</a:t>
          </a:r>
          <a:r>
            <a:rPr kumimoji="1" lang="ja-JP" altLang="ja-JP" sz="1000" b="0" i="0" u="none" strike="noStrike" kern="0" cap="none" spc="0" normalizeH="0" baseline="0" noProof="0">
              <a:ln>
                <a:noFill/>
              </a:ln>
              <a:solidFill>
                <a:prstClr val="black"/>
              </a:solidFill>
              <a:effectLst/>
              <a:uLnTx/>
              <a:uFillTx/>
              <a:latin typeface="+mn-lt"/>
              <a:ea typeface="+mn-ea"/>
              <a:cs typeface="+mn-cs"/>
            </a:rPr>
            <a:t>億</a:t>
          </a:r>
          <a:r>
            <a:rPr kumimoji="1" lang="ja-JP" altLang="en-US" sz="1000" b="0" i="0" u="none" strike="noStrike" kern="0" cap="none" spc="0" normalizeH="0" baseline="0" noProof="0">
              <a:ln>
                <a:noFill/>
              </a:ln>
              <a:solidFill>
                <a:prstClr val="black"/>
              </a:solidFill>
              <a:effectLst/>
              <a:uLnTx/>
              <a:uFillTx/>
              <a:latin typeface="+mn-lt"/>
              <a:ea typeface="+mn-ea"/>
              <a:cs typeface="+mn-cs"/>
            </a:rPr>
            <a:t>６</a:t>
          </a:r>
          <a:r>
            <a:rPr kumimoji="1" lang="ja-JP" altLang="ja-JP" sz="1000" b="0" i="0" u="none" strike="noStrike" kern="0" cap="none" spc="0" normalizeH="0" baseline="0" noProof="0">
              <a:ln>
                <a:noFill/>
              </a:ln>
              <a:solidFill>
                <a:prstClr val="black"/>
              </a:solidFill>
              <a:effectLst/>
              <a:uLnTx/>
              <a:uFillTx/>
              <a:latin typeface="+mn-lt"/>
              <a:ea typeface="+mn-ea"/>
              <a:cs typeface="+mn-cs"/>
            </a:rPr>
            <a:t>千万円</a:t>
          </a:r>
          <a:r>
            <a:rPr kumimoji="1" lang="ja-JP" altLang="en-US" sz="1000" b="0" i="0" u="none" strike="noStrike" kern="0" cap="none" spc="0" normalizeH="0" baseline="0" noProof="0">
              <a:ln>
                <a:noFill/>
              </a:ln>
              <a:solidFill>
                <a:prstClr val="black"/>
              </a:solidFill>
              <a:effectLst/>
              <a:uLnTx/>
              <a:uFillTx/>
              <a:latin typeface="+mn-lt"/>
              <a:ea typeface="+mn-ea"/>
              <a:cs typeface="+mn-cs"/>
            </a:rPr>
            <a:t>の増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これらの結果、歳入の増が歳出の増を上回ったため</a:t>
          </a:r>
          <a:r>
            <a:rPr kumimoji="1" lang="ja-JP" altLang="ja-JP" sz="1000" b="0" i="0" u="none" strike="noStrike" kern="0" cap="none" spc="0" normalizeH="0" baseline="0" noProof="0">
              <a:ln>
                <a:noFill/>
              </a:ln>
              <a:solidFill>
                <a:prstClr val="black"/>
              </a:solidFill>
              <a:effectLst/>
              <a:uLnTx/>
              <a:uFillTx/>
              <a:latin typeface="+mn-lt"/>
              <a:ea typeface="+mn-ea"/>
              <a:cs typeface="+mn-cs"/>
            </a:rPr>
            <a:t>経常収支比率は</a:t>
          </a:r>
          <a:r>
            <a:rPr kumimoji="1" lang="ja-JP" altLang="en-US" sz="1000" b="0" i="0" u="none" strike="noStrike" kern="0" cap="none" spc="0" normalizeH="0" baseline="0" noProof="0">
              <a:ln>
                <a:noFill/>
              </a:ln>
              <a:solidFill>
                <a:prstClr val="black"/>
              </a:solidFill>
              <a:effectLst/>
              <a:uLnTx/>
              <a:uFillTx/>
              <a:latin typeface="+mn-lt"/>
              <a:ea typeface="+mn-ea"/>
              <a:cs typeface="+mn-cs"/>
            </a:rPr>
            <a:t>９６．５</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％となり、前年度と比較して</a:t>
          </a:r>
          <a:r>
            <a:rPr kumimoji="1" lang="ja-JP" altLang="en-US" sz="1000" b="0" i="0" u="none" strike="noStrike" kern="0" cap="none" spc="0" normalizeH="0" baseline="0" noProof="0">
              <a:ln>
                <a:noFill/>
              </a:ln>
              <a:solidFill>
                <a:prstClr val="black"/>
              </a:solidFill>
              <a:effectLst/>
              <a:uLnTx/>
              <a:uFillTx/>
              <a:latin typeface="+mn-lt"/>
              <a:ea typeface="+mn-ea"/>
              <a:cs typeface="+mn-cs"/>
            </a:rPr>
            <a:t>０．２</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000" b="0" i="0" u="none" strike="noStrike" kern="0" cap="none" spc="0" normalizeH="0" baseline="0" noProof="0">
              <a:ln>
                <a:noFill/>
              </a:ln>
              <a:solidFill>
                <a:prstClr val="black"/>
              </a:solidFill>
              <a:effectLst/>
              <a:uLnTx/>
              <a:uFillTx/>
              <a:latin typeface="+mn-lt"/>
              <a:ea typeface="+mn-ea"/>
              <a:cs typeface="+mn-cs"/>
            </a:rPr>
            <a:t>改善</a:t>
          </a:r>
          <a:r>
            <a:rPr kumimoji="1" lang="ja-JP" altLang="ja-JP" sz="1000" b="0" i="0" u="none" strike="noStrike" kern="0" cap="none" spc="0" normalizeH="0" baseline="0" noProof="0">
              <a:ln>
                <a:noFill/>
              </a:ln>
              <a:solidFill>
                <a:prstClr val="black"/>
              </a:solidFill>
              <a:effectLst/>
              <a:uLnTx/>
              <a:uFillTx/>
              <a:latin typeface="+mn-lt"/>
              <a:ea typeface="+mn-ea"/>
              <a:cs typeface="+mn-cs"/>
            </a:rPr>
            <a:t>した。今後</a:t>
          </a:r>
          <a:r>
            <a:rPr kumimoji="1" lang="ja-JP" altLang="en-US" sz="1000" b="0" i="0" u="none" strike="noStrike" kern="0" cap="none" spc="0" normalizeH="0" baseline="0" noProof="0">
              <a:ln>
                <a:noFill/>
              </a:ln>
              <a:solidFill>
                <a:prstClr val="black"/>
              </a:solidFill>
              <a:effectLst/>
              <a:uLnTx/>
              <a:uFillTx/>
              <a:latin typeface="+mn-lt"/>
              <a:ea typeface="+mn-ea"/>
              <a:cs typeface="+mn-cs"/>
            </a:rPr>
            <a:t>も</a:t>
          </a:r>
          <a:r>
            <a:rPr kumimoji="1" lang="ja-JP" altLang="ja-JP" sz="1000" b="0" i="0" u="none" strike="noStrike" kern="0" cap="none" spc="0" normalizeH="0" baseline="0" noProof="0">
              <a:ln>
                <a:noFill/>
              </a:ln>
              <a:solidFill>
                <a:prstClr val="black"/>
              </a:solidFill>
              <a:effectLst/>
              <a:uLnTx/>
              <a:uFillTx/>
              <a:latin typeface="+mn-lt"/>
              <a:ea typeface="+mn-ea"/>
              <a:cs typeface="+mn-cs"/>
            </a:rPr>
            <a:t>市税等の収納率の向上や、使用料・手数料などの受益者負担の見直しなど自主財源の確保を図るとともに、歳出面においても各事業の精査を行い、経常収支の改善に努める。</a:t>
          </a:r>
          <a:endParaRPr kumimoji="1" lang="ja-JP" altLang="en-US" sz="10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34290</xdr:rowOff>
    </xdr:from>
    <xdr:to>
      <xdr:col>7</xdr:col>
      <xdr:colOff>152400</xdr:colOff>
      <xdr:row>66</xdr:row>
      <xdr:rowOff>43942</xdr:rowOff>
    </xdr:to>
    <xdr:cxnSp macro="">
      <xdr:nvCxnSpPr>
        <xdr:cNvPr id="129" name="直線コネクタ 128"/>
        <xdr:cNvCxnSpPr/>
      </xdr:nvCxnSpPr>
      <xdr:spPr>
        <a:xfrm flipV="1">
          <a:off x="4114800" y="1134999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169672</xdr:rowOff>
    </xdr:from>
    <xdr:to>
      <xdr:col>6</xdr:col>
      <xdr:colOff>0</xdr:colOff>
      <xdr:row>66</xdr:row>
      <xdr:rowOff>43942</xdr:rowOff>
    </xdr:to>
    <xdr:cxnSp macro="">
      <xdr:nvCxnSpPr>
        <xdr:cNvPr id="132" name="直線コネクタ 131"/>
        <xdr:cNvCxnSpPr/>
      </xdr:nvCxnSpPr>
      <xdr:spPr>
        <a:xfrm>
          <a:off x="3225800" y="1114247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167911</xdr:rowOff>
    </xdr:from>
    <xdr:ext cx="736600" cy="259045"/>
    <xdr:sp macro="" textlink="">
      <xdr:nvSpPr>
        <xdr:cNvPr id="134" name="テキスト ボックス 133"/>
        <xdr:cNvSpPr txBox="1"/>
      </xdr:nvSpPr>
      <xdr:spPr>
        <a:xfrm>
          <a:off x="3733800" y="1079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169672</xdr:rowOff>
    </xdr:from>
    <xdr:to>
      <xdr:col>4</xdr:col>
      <xdr:colOff>482600</xdr:colOff>
      <xdr:row>65</xdr:row>
      <xdr:rowOff>17526</xdr:rowOff>
    </xdr:to>
    <xdr:cxnSp macro="">
      <xdr:nvCxnSpPr>
        <xdr:cNvPr id="135" name="直線コネクタ 134"/>
        <xdr:cNvCxnSpPr/>
      </xdr:nvCxnSpPr>
      <xdr:spPr>
        <a:xfrm flipV="1">
          <a:off x="2336800" y="111424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105173</xdr:rowOff>
    </xdr:from>
    <xdr:ext cx="762000" cy="259045"/>
    <xdr:sp macro="" textlink="">
      <xdr:nvSpPr>
        <xdr:cNvPr id="137" name="テキスト ボックス 136"/>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3048</xdr:rowOff>
    </xdr:from>
    <xdr:to>
      <xdr:col>3</xdr:col>
      <xdr:colOff>279400</xdr:colOff>
      <xdr:row>65</xdr:row>
      <xdr:rowOff>17526</xdr:rowOff>
    </xdr:to>
    <xdr:cxnSp macro="">
      <xdr:nvCxnSpPr>
        <xdr:cNvPr id="138" name="直線コネクタ 137"/>
        <xdr:cNvCxnSpPr/>
      </xdr:nvCxnSpPr>
      <xdr:spPr>
        <a:xfrm>
          <a:off x="1447800" y="111472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134129</xdr:rowOff>
    </xdr:from>
    <xdr:ext cx="762000" cy="259045"/>
    <xdr:sp macro="" textlink="">
      <xdr:nvSpPr>
        <xdr:cNvPr id="140" name="テキスト ボックス 139"/>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105173</xdr:rowOff>
    </xdr:from>
    <xdr:ext cx="762000" cy="259045"/>
    <xdr:sp macro="" textlink="">
      <xdr:nvSpPr>
        <xdr:cNvPr id="142" name="テキスト ボックス 141"/>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154940</xdr:rowOff>
    </xdr:from>
    <xdr:to>
      <xdr:col>7</xdr:col>
      <xdr:colOff>203200</xdr:colOff>
      <xdr:row>66</xdr:row>
      <xdr:rowOff>85090</xdr:rowOff>
    </xdr:to>
    <xdr:sp macro="" textlink="">
      <xdr:nvSpPr>
        <xdr:cNvPr id="148" name="円/楕円 147"/>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50817</xdr:rowOff>
    </xdr:from>
    <xdr:ext cx="762000" cy="259045"/>
    <xdr:sp macro="" textlink="">
      <xdr:nvSpPr>
        <xdr:cNvPr id="149" name="財政構造の弾力性該当値テキスト"/>
        <xdr:cNvSpPr txBox="1"/>
      </xdr:nvSpPr>
      <xdr:spPr>
        <a:xfrm>
          <a:off x="5041900" y="1119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164592</xdr:rowOff>
    </xdr:from>
    <xdr:to>
      <xdr:col>6</xdr:col>
      <xdr:colOff>50800</xdr:colOff>
      <xdr:row>66</xdr:row>
      <xdr:rowOff>94742</xdr:rowOff>
    </xdr:to>
    <xdr:sp macro="" textlink="">
      <xdr:nvSpPr>
        <xdr:cNvPr id="150" name="円/楕円 149"/>
        <xdr:cNvSpPr/>
      </xdr:nvSpPr>
      <xdr:spPr>
        <a:xfrm>
          <a:off x="4064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79519</xdr:rowOff>
    </xdr:from>
    <xdr:ext cx="736600" cy="259045"/>
    <xdr:sp macro="" textlink="">
      <xdr:nvSpPr>
        <xdr:cNvPr id="151" name="テキスト ボックス 150"/>
        <xdr:cNvSpPr txBox="1"/>
      </xdr:nvSpPr>
      <xdr:spPr>
        <a:xfrm>
          <a:off x="3733800" y="1139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118872</xdr:rowOff>
    </xdr:from>
    <xdr:to>
      <xdr:col>4</xdr:col>
      <xdr:colOff>533400</xdr:colOff>
      <xdr:row>65</xdr:row>
      <xdr:rowOff>49022</xdr:rowOff>
    </xdr:to>
    <xdr:sp macro="" textlink="">
      <xdr:nvSpPr>
        <xdr:cNvPr id="152" name="円/楕円 151"/>
        <xdr:cNvSpPr/>
      </xdr:nvSpPr>
      <xdr:spPr>
        <a:xfrm>
          <a:off x="3175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33799</xdr:rowOff>
    </xdr:from>
    <xdr:ext cx="762000" cy="259045"/>
    <xdr:sp macro="" textlink="">
      <xdr:nvSpPr>
        <xdr:cNvPr id="153" name="テキスト ボックス 152"/>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138176</xdr:rowOff>
    </xdr:from>
    <xdr:to>
      <xdr:col>3</xdr:col>
      <xdr:colOff>330200</xdr:colOff>
      <xdr:row>65</xdr:row>
      <xdr:rowOff>68326</xdr:rowOff>
    </xdr:to>
    <xdr:sp macro="" textlink="">
      <xdr:nvSpPr>
        <xdr:cNvPr id="154" name="円/楕円 153"/>
        <xdr:cNvSpPr/>
      </xdr:nvSpPr>
      <xdr:spPr>
        <a:xfrm>
          <a:off x="2286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53103</xdr:rowOff>
    </xdr:from>
    <xdr:ext cx="762000" cy="259045"/>
    <xdr:sp macro="" textlink="">
      <xdr:nvSpPr>
        <xdr:cNvPr id="155" name="テキスト ボックス 154"/>
        <xdr:cNvSpPr txBox="1"/>
      </xdr:nvSpPr>
      <xdr:spPr>
        <a:xfrm>
          <a:off x="1955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123698</xdr:rowOff>
    </xdr:from>
    <xdr:to>
      <xdr:col>2</xdr:col>
      <xdr:colOff>127000</xdr:colOff>
      <xdr:row>65</xdr:row>
      <xdr:rowOff>53848</xdr:rowOff>
    </xdr:to>
    <xdr:sp macro="" textlink="">
      <xdr:nvSpPr>
        <xdr:cNvPr id="156" name="円/楕円 155"/>
        <xdr:cNvSpPr/>
      </xdr:nvSpPr>
      <xdr:spPr>
        <a:xfrm>
          <a:off x="1397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38625</xdr:rowOff>
    </xdr:from>
    <xdr:ext cx="762000" cy="259045"/>
    <xdr:sp macro="" textlink="">
      <xdr:nvSpPr>
        <xdr:cNvPr id="157" name="テキスト ボックス 156"/>
        <xdr:cNvSpPr txBox="1"/>
      </xdr:nvSpPr>
      <xdr:spPr>
        <a:xfrm>
          <a:off x="1066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類似団体平均値を大きく下回っているが、これはごみ・し尿処理、消防、学校給食業務をそれぞれ一部事務組合で実施しているためである。前年度と比較して約５千円の増となっているのは、人件費が</a:t>
          </a:r>
          <a:r>
            <a:rPr kumimoji="1" lang="ja-JP" altLang="en-US" sz="1300" b="0" i="0" u="none" strike="noStrike" kern="0" cap="none" spc="0" normalizeH="0" baseline="0" noProof="0">
              <a:ln>
                <a:noFill/>
              </a:ln>
              <a:solidFill>
                <a:prstClr val="black"/>
              </a:solidFill>
              <a:effectLst/>
              <a:uLnTx/>
              <a:uFillTx/>
              <a:latin typeface="+mn-lt"/>
              <a:ea typeface="+mn-ea"/>
              <a:cs typeface="+mn-cs"/>
            </a:rPr>
            <a:t>地域手当の改定により</a:t>
          </a:r>
          <a:r>
            <a:rPr kumimoji="1" lang="ja-JP" altLang="ja-JP" sz="1300" b="0" i="0" u="none" strike="noStrike" kern="0" cap="none" spc="0" normalizeH="0" baseline="0" noProof="0">
              <a:ln>
                <a:noFill/>
              </a:ln>
              <a:solidFill>
                <a:prstClr val="black"/>
              </a:solidFill>
              <a:effectLst/>
              <a:uLnTx/>
              <a:uFillTx/>
              <a:latin typeface="+mn-lt"/>
              <a:ea typeface="+mn-ea"/>
              <a:cs typeface="+mn-cs"/>
            </a:rPr>
            <a:t>増となったこと</a:t>
          </a:r>
          <a:r>
            <a:rPr kumimoji="1" lang="ja-JP" altLang="en-US" sz="1300" b="0" i="0" u="none" strike="noStrike" kern="0" cap="none" spc="0" normalizeH="0" baseline="0" noProof="0">
              <a:ln>
                <a:noFill/>
              </a:ln>
              <a:solidFill>
                <a:prstClr val="black"/>
              </a:solidFill>
              <a:effectLst/>
              <a:uLnTx/>
              <a:uFillTx/>
              <a:latin typeface="+mn-lt"/>
              <a:ea typeface="+mn-ea"/>
              <a:cs typeface="+mn-cs"/>
            </a:rPr>
            <a:t>が原因と考えられる。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今後も定員の適正化や事務事業の見直しによりコストの削減に努める。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103809</xdr:rowOff>
    </xdr:from>
    <xdr:to>
      <xdr:col>7</xdr:col>
      <xdr:colOff>152400</xdr:colOff>
      <xdr:row>81</xdr:row>
      <xdr:rowOff>23364</xdr:rowOff>
    </xdr:to>
    <xdr:cxnSp macro="">
      <xdr:nvCxnSpPr>
        <xdr:cNvPr id="194" name="直線コネクタ 193"/>
        <xdr:cNvCxnSpPr/>
      </xdr:nvCxnSpPr>
      <xdr:spPr>
        <a:xfrm>
          <a:off x="4114800" y="13819809"/>
          <a:ext cx="838200" cy="9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29868</xdr:rowOff>
    </xdr:from>
    <xdr:to>
      <xdr:col>6</xdr:col>
      <xdr:colOff>0</xdr:colOff>
      <xdr:row>80</xdr:row>
      <xdr:rowOff>103809</xdr:rowOff>
    </xdr:to>
    <xdr:cxnSp macro="">
      <xdr:nvCxnSpPr>
        <xdr:cNvPr id="197" name="直線コネクタ 196"/>
        <xdr:cNvCxnSpPr/>
      </xdr:nvCxnSpPr>
      <xdr:spPr>
        <a:xfrm>
          <a:off x="3225800" y="13745868"/>
          <a:ext cx="889000" cy="7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89033</xdr:rowOff>
    </xdr:from>
    <xdr:ext cx="736600" cy="259045"/>
    <xdr:sp macro="" textlink="">
      <xdr:nvSpPr>
        <xdr:cNvPr id="199" name="テキスト ボックス 198"/>
        <xdr:cNvSpPr txBox="1"/>
      </xdr:nvSpPr>
      <xdr:spPr>
        <a:xfrm>
          <a:off x="3733800" y="144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29868</xdr:rowOff>
    </xdr:from>
    <xdr:to>
      <xdr:col>4</xdr:col>
      <xdr:colOff>482600</xdr:colOff>
      <xdr:row>80</xdr:row>
      <xdr:rowOff>52017</xdr:rowOff>
    </xdr:to>
    <xdr:cxnSp macro="">
      <xdr:nvCxnSpPr>
        <xdr:cNvPr id="200" name="直線コネクタ 199"/>
        <xdr:cNvCxnSpPr/>
      </xdr:nvCxnSpPr>
      <xdr:spPr>
        <a:xfrm flipV="1">
          <a:off x="2336800" y="13745868"/>
          <a:ext cx="889000" cy="2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72055</xdr:rowOff>
    </xdr:from>
    <xdr:ext cx="762000" cy="259045"/>
    <xdr:sp macro="" textlink="">
      <xdr:nvSpPr>
        <xdr:cNvPr id="202" name="テキスト ボックス 201"/>
        <xdr:cNvSpPr txBox="1"/>
      </xdr:nvSpPr>
      <xdr:spPr>
        <a:xfrm>
          <a:off x="2844800" y="144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52017</xdr:rowOff>
    </xdr:from>
    <xdr:to>
      <xdr:col>3</xdr:col>
      <xdr:colOff>279400</xdr:colOff>
      <xdr:row>80</xdr:row>
      <xdr:rowOff>61771</xdr:rowOff>
    </xdr:to>
    <xdr:cxnSp macro="">
      <xdr:nvCxnSpPr>
        <xdr:cNvPr id="203" name="直線コネクタ 202"/>
        <xdr:cNvCxnSpPr/>
      </xdr:nvCxnSpPr>
      <xdr:spPr>
        <a:xfrm flipV="1">
          <a:off x="1447800" y="13768017"/>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46065</xdr:rowOff>
    </xdr:from>
    <xdr:ext cx="762000" cy="259045"/>
    <xdr:sp macro="" textlink="">
      <xdr:nvSpPr>
        <xdr:cNvPr id="205" name="テキスト ボックス 204"/>
        <xdr:cNvSpPr txBox="1"/>
      </xdr:nvSpPr>
      <xdr:spPr>
        <a:xfrm>
          <a:off x="1955800" y="144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67110</xdr:rowOff>
    </xdr:from>
    <xdr:ext cx="762000" cy="259045"/>
    <xdr:sp macro="" textlink="">
      <xdr:nvSpPr>
        <xdr:cNvPr id="207" name="テキスト ボックス 206"/>
        <xdr:cNvSpPr txBox="1"/>
      </xdr:nvSpPr>
      <xdr:spPr>
        <a:xfrm>
          <a:off x="1066800" y="144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144014</xdr:rowOff>
    </xdr:from>
    <xdr:to>
      <xdr:col>7</xdr:col>
      <xdr:colOff>203200</xdr:colOff>
      <xdr:row>81</xdr:row>
      <xdr:rowOff>74164</xdr:rowOff>
    </xdr:to>
    <xdr:sp macro="" textlink="">
      <xdr:nvSpPr>
        <xdr:cNvPr id="213" name="円/楕円 212"/>
        <xdr:cNvSpPr/>
      </xdr:nvSpPr>
      <xdr:spPr>
        <a:xfrm>
          <a:off x="4902200" y="1386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65291</xdr:rowOff>
    </xdr:from>
    <xdr:ext cx="762000" cy="259045"/>
    <xdr:sp macro="" textlink="">
      <xdr:nvSpPr>
        <xdr:cNvPr id="214" name="人件費・物件費等の状況該当値テキスト"/>
        <xdr:cNvSpPr txBox="1"/>
      </xdr:nvSpPr>
      <xdr:spPr>
        <a:xfrm>
          <a:off x="5041900" y="1378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89,724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53009</xdr:rowOff>
    </xdr:from>
    <xdr:to>
      <xdr:col>6</xdr:col>
      <xdr:colOff>50800</xdr:colOff>
      <xdr:row>80</xdr:row>
      <xdr:rowOff>154609</xdr:rowOff>
    </xdr:to>
    <xdr:sp macro="" textlink="">
      <xdr:nvSpPr>
        <xdr:cNvPr id="215" name="円/楕円 214"/>
        <xdr:cNvSpPr/>
      </xdr:nvSpPr>
      <xdr:spPr>
        <a:xfrm>
          <a:off x="4064000" y="137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164786</xdr:rowOff>
    </xdr:from>
    <xdr:ext cx="736600" cy="259045"/>
    <xdr:sp macro="" textlink="">
      <xdr:nvSpPr>
        <xdr:cNvPr id="216" name="テキスト ボックス 215"/>
        <xdr:cNvSpPr txBox="1"/>
      </xdr:nvSpPr>
      <xdr:spPr>
        <a:xfrm>
          <a:off x="3733800" y="13537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84,444</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150518</xdr:rowOff>
    </xdr:from>
    <xdr:to>
      <xdr:col>4</xdr:col>
      <xdr:colOff>533400</xdr:colOff>
      <xdr:row>80</xdr:row>
      <xdr:rowOff>80668</xdr:rowOff>
    </xdr:to>
    <xdr:sp macro="" textlink="">
      <xdr:nvSpPr>
        <xdr:cNvPr id="217" name="円/楕円 216"/>
        <xdr:cNvSpPr/>
      </xdr:nvSpPr>
      <xdr:spPr>
        <a:xfrm>
          <a:off x="3175000" y="136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90845</xdr:rowOff>
    </xdr:from>
    <xdr:ext cx="762000" cy="259045"/>
    <xdr:sp macro="" textlink="">
      <xdr:nvSpPr>
        <xdr:cNvPr id="218" name="テキスト ボックス 217"/>
        <xdr:cNvSpPr txBox="1"/>
      </xdr:nvSpPr>
      <xdr:spPr>
        <a:xfrm>
          <a:off x="2844800" y="1346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80,154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1217</xdr:rowOff>
    </xdr:from>
    <xdr:to>
      <xdr:col>3</xdr:col>
      <xdr:colOff>330200</xdr:colOff>
      <xdr:row>80</xdr:row>
      <xdr:rowOff>102817</xdr:rowOff>
    </xdr:to>
    <xdr:sp macro="" textlink="">
      <xdr:nvSpPr>
        <xdr:cNvPr id="219" name="円/楕円 218"/>
        <xdr:cNvSpPr/>
      </xdr:nvSpPr>
      <xdr:spPr>
        <a:xfrm>
          <a:off x="2286000" y="1371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112994</xdr:rowOff>
    </xdr:from>
    <xdr:ext cx="762000" cy="259045"/>
    <xdr:sp macro="" textlink="">
      <xdr:nvSpPr>
        <xdr:cNvPr id="220" name="テキスト ボックス 219"/>
        <xdr:cNvSpPr txBox="1"/>
      </xdr:nvSpPr>
      <xdr:spPr>
        <a:xfrm>
          <a:off x="1955800" y="1348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81,439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10971</xdr:rowOff>
    </xdr:from>
    <xdr:to>
      <xdr:col>2</xdr:col>
      <xdr:colOff>127000</xdr:colOff>
      <xdr:row>80</xdr:row>
      <xdr:rowOff>112571</xdr:rowOff>
    </xdr:to>
    <xdr:sp macro="" textlink="">
      <xdr:nvSpPr>
        <xdr:cNvPr id="221" name="円/楕円 220"/>
        <xdr:cNvSpPr/>
      </xdr:nvSpPr>
      <xdr:spPr>
        <a:xfrm>
          <a:off x="1397000" y="137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122748</xdr:rowOff>
    </xdr:from>
    <xdr:ext cx="762000" cy="259045"/>
    <xdr:sp macro="" textlink="">
      <xdr:nvSpPr>
        <xdr:cNvPr id="222" name="テキスト ボックス 221"/>
        <xdr:cNvSpPr txBox="1"/>
      </xdr:nvSpPr>
      <xdr:spPr>
        <a:xfrm>
          <a:off x="1066800" y="1349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effectLst/>
              <a:latin typeface="ＭＳ Ｐゴシック"/>
            </a:rPr>
            <a:t>　</a:t>
          </a:r>
          <a:r>
            <a:rPr lang="ja-JP" altLang="en-US" sz="1400">
              <a:effectLst/>
            </a:rPr>
            <a:t>平成２８年４月１日現在のラスパイレス指数は９６．９となり、前年度数値より４．４ポイント下落し、類似団体平均値も下回ることとなった。これは、平成２８年度から全職員を対象とした給与減額措置を実施している影響によるものである。</a:t>
          </a:r>
          <a:endParaRPr lang="en-US"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rgbClr val="333333"/>
              </a:solidFill>
              <a:effectLst/>
              <a:latin typeface="ＭＳ Ｐゴシック" panose="020B0600070205080204" pitchFamily="50" charset="-128"/>
              <a:ea typeface="ＭＳ Ｐゴシック" panose="020B0600070205080204" pitchFamily="50" charset="-128"/>
              <a:cs typeface="Courier New" panose="02070309020205020404" pitchFamily="49" charset="0"/>
            </a:rPr>
            <a:t>　</a:t>
          </a:r>
          <a:r>
            <a:rPr lang="ja-JP" altLang="ja-JP" sz="1400">
              <a:solidFill>
                <a:schemeClr val="dk1"/>
              </a:solidFill>
              <a:effectLst/>
              <a:latin typeface="+mn-lt"/>
              <a:ea typeface="+mn-ea"/>
              <a:cs typeface="+mn-cs"/>
            </a:rPr>
            <a:t>現行の減額措置は平成２９年度までとなるが、これからも国や他団体の給与水準を意識し適切な給与水準の維持に努める</a:t>
          </a:r>
          <a:r>
            <a:rPr lang="ja-JP" altLang="en-US" sz="1400">
              <a:solidFill>
                <a:schemeClr val="dk1"/>
              </a:solidFill>
              <a:effectLst/>
              <a:latin typeface="+mn-lt"/>
              <a:ea typeface="+mn-ea"/>
              <a:cs typeface="+mn-cs"/>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29972</xdr:rowOff>
    </xdr:from>
    <xdr:to>
      <xdr:col>24</xdr:col>
      <xdr:colOff>558800</xdr:colOff>
      <xdr:row>85</xdr:row>
      <xdr:rowOff>89663</xdr:rowOff>
    </xdr:to>
    <xdr:cxnSp macro="">
      <xdr:nvCxnSpPr>
        <xdr:cNvPr id="249" name="直線コネクタ 248"/>
        <xdr:cNvCxnSpPr/>
      </xdr:nvCxnSpPr>
      <xdr:spPr>
        <a:xfrm flipV="1">
          <a:off x="17018000" y="13745972"/>
          <a:ext cx="0" cy="916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61740</xdr:rowOff>
    </xdr:from>
    <xdr:ext cx="762000" cy="259045"/>
    <xdr:sp macro="" textlink="">
      <xdr:nvSpPr>
        <xdr:cNvPr id="250" name="給与水準   （国との比較）最小値テキスト"/>
        <xdr:cNvSpPr txBox="1"/>
      </xdr:nvSpPr>
      <xdr:spPr>
        <a:xfrm>
          <a:off x="17106900" y="146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85</xdr:row>
      <xdr:rowOff>89663</xdr:rowOff>
    </xdr:from>
    <xdr:to>
      <xdr:col>24</xdr:col>
      <xdr:colOff>647700</xdr:colOff>
      <xdr:row>85</xdr:row>
      <xdr:rowOff>89663</xdr:rowOff>
    </xdr:to>
    <xdr:cxnSp macro="">
      <xdr:nvCxnSpPr>
        <xdr:cNvPr id="251" name="直線コネクタ 250"/>
        <xdr:cNvCxnSpPr/>
      </xdr:nvCxnSpPr>
      <xdr:spPr>
        <a:xfrm>
          <a:off x="16929100" y="1466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116349</xdr:rowOff>
    </xdr:from>
    <xdr:ext cx="762000" cy="259045"/>
    <xdr:sp macro="" textlink="">
      <xdr:nvSpPr>
        <xdr:cNvPr id="252" name="給与水準   （国との比較）最大値テキスト"/>
        <xdr:cNvSpPr txBox="1"/>
      </xdr:nvSpPr>
      <xdr:spPr>
        <a:xfrm>
          <a:off x="17106900" y="134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29972</xdr:rowOff>
    </xdr:from>
    <xdr:to>
      <xdr:col>24</xdr:col>
      <xdr:colOff>647700</xdr:colOff>
      <xdr:row>80</xdr:row>
      <xdr:rowOff>29972</xdr:rowOff>
    </xdr:to>
    <xdr:cxnSp macro="">
      <xdr:nvCxnSpPr>
        <xdr:cNvPr id="253" name="直線コネクタ 252"/>
        <xdr:cNvCxnSpPr/>
      </xdr:nvCxnSpPr>
      <xdr:spPr>
        <a:xfrm>
          <a:off x="16929100" y="137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5587</xdr:rowOff>
    </xdr:from>
    <xdr:to>
      <xdr:col>24</xdr:col>
      <xdr:colOff>558800</xdr:colOff>
      <xdr:row>84</xdr:row>
      <xdr:rowOff>87376</xdr:rowOff>
    </xdr:to>
    <xdr:cxnSp macro="">
      <xdr:nvCxnSpPr>
        <xdr:cNvPr id="254" name="直線コネクタ 253"/>
        <xdr:cNvCxnSpPr/>
      </xdr:nvCxnSpPr>
      <xdr:spPr>
        <a:xfrm flipV="1">
          <a:off x="16179800" y="14064487"/>
          <a:ext cx="838200" cy="4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71645</xdr:rowOff>
    </xdr:from>
    <xdr:ext cx="762000" cy="259045"/>
    <xdr:sp macro="" textlink="">
      <xdr:nvSpPr>
        <xdr:cNvPr id="255" name="給与水準   （国との比較）平均値テキスト"/>
        <xdr:cNvSpPr txBox="1"/>
      </xdr:nvSpPr>
      <xdr:spPr>
        <a:xfrm>
          <a:off x="17106900" y="14130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6" name="フローチャート : 判断 255"/>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97537</xdr:rowOff>
    </xdr:from>
    <xdr:to>
      <xdr:col>23</xdr:col>
      <xdr:colOff>406400</xdr:colOff>
      <xdr:row>84</xdr:row>
      <xdr:rowOff>87376</xdr:rowOff>
    </xdr:to>
    <xdr:cxnSp macro="">
      <xdr:nvCxnSpPr>
        <xdr:cNvPr id="257" name="直線コネクタ 256"/>
        <xdr:cNvCxnSpPr/>
      </xdr:nvCxnSpPr>
      <xdr:spPr>
        <a:xfrm>
          <a:off x="15290800" y="13813537"/>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70613</xdr:rowOff>
    </xdr:from>
    <xdr:to>
      <xdr:col>23</xdr:col>
      <xdr:colOff>457200</xdr:colOff>
      <xdr:row>83</xdr:row>
      <xdr:rowOff>763</xdr:rowOff>
    </xdr:to>
    <xdr:sp macro="" textlink="">
      <xdr:nvSpPr>
        <xdr:cNvPr id="258" name="フローチャート : 判断 257"/>
        <xdr:cNvSpPr/>
      </xdr:nvSpPr>
      <xdr:spPr>
        <a:xfrm>
          <a:off x="16129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10940</xdr:rowOff>
    </xdr:from>
    <xdr:ext cx="736600" cy="259045"/>
    <xdr:sp macro="" textlink="">
      <xdr:nvSpPr>
        <xdr:cNvPr id="259" name="テキスト ボックス 258"/>
        <xdr:cNvSpPr txBox="1"/>
      </xdr:nvSpPr>
      <xdr:spPr>
        <a:xfrm>
          <a:off x="15798800" y="1389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97537</xdr:rowOff>
    </xdr:from>
    <xdr:to>
      <xdr:col>22</xdr:col>
      <xdr:colOff>203200</xdr:colOff>
      <xdr:row>89</xdr:row>
      <xdr:rowOff>21589</xdr:rowOff>
    </xdr:to>
    <xdr:cxnSp macro="">
      <xdr:nvCxnSpPr>
        <xdr:cNvPr id="260" name="直線コネクタ 259"/>
        <xdr:cNvCxnSpPr/>
      </xdr:nvCxnSpPr>
      <xdr:spPr>
        <a:xfrm flipV="1">
          <a:off x="14401800" y="13813537"/>
          <a:ext cx="889000" cy="146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70613</xdr:rowOff>
    </xdr:from>
    <xdr:to>
      <xdr:col>22</xdr:col>
      <xdr:colOff>254000</xdr:colOff>
      <xdr:row>83</xdr:row>
      <xdr:rowOff>763</xdr:rowOff>
    </xdr:to>
    <xdr:sp macro="" textlink="">
      <xdr:nvSpPr>
        <xdr:cNvPr id="261" name="フローチャート : 判断 260"/>
        <xdr:cNvSpPr/>
      </xdr:nvSpPr>
      <xdr:spPr>
        <a:xfrm>
          <a:off x="15240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156990</xdr:rowOff>
    </xdr:from>
    <xdr:ext cx="762000" cy="259045"/>
    <xdr:sp macro="" textlink="">
      <xdr:nvSpPr>
        <xdr:cNvPr id="262" name="テキスト ボックス 261"/>
        <xdr:cNvSpPr txBox="1"/>
      </xdr:nvSpPr>
      <xdr:spPr>
        <a:xfrm>
          <a:off x="14909800" y="1421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36322</xdr:rowOff>
    </xdr:from>
    <xdr:to>
      <xdr:col>21</xdr:col>
      <xdr:colOff>0</xdr:colOff>
      <xdr:row>89</xdr:row>
      <xdr:rowOff>21589</xdr:rowOff>
    </xdr:to>
    <xdr:cxnSp macro="">
      <xdr:nvCxnSpPr>
        <xdr:cNvPr id="263" name="直線コネクタ 262"/>
        <xdr:cNvCxnSpPr/>
      </xdr:nvCxnSpPr>
      <xdr:spPr>
        <a:xfrm>
          <a:off x="13512800" y="14952472"/>
          <a:ext cx="889000" cy="32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4" name="フローチャート : 判断 263"/>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65" name="テキスト ボックス 264"/>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6" name="フローチャート : 判断 265"/>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67" name="テキスト ボックス 266"/>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126237</xdr:rowOff>
    </xdr:from>
    <xdr:to>
      <xdr:col>24</xdr:col>
      <xdr:colOff>609600</xdr:colOff>
      <xdr:row>82</xdr:row>
      <xdr:rowOff>56387</xdr:rowOff>
    </xdr:to>
    <xdr:sp macro="" textlink="">
      <xdr:nvSpPr>
        <xdr:cNvPr id="273" name="円/楕円 272"/>
        <xdr:cNvSpPr/>
      </xdr:nvSpPr>
      <xdr:spPr>
        <a:xfrm>
          <a:off x="16967200" y="140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142764</xdr:rowOff>
    </xdr:from>
    <xdr:ext cx="762000" cy="259045"/>
    <xdr:sp macro="" textlink="">
      <xdr:nvSpPr>
        <xdr:cNvPr id="274" name="給与水準   （国との比較）該当値テキスト"/>
        <xdr:cNvSpPr txBox="1"/>
      </xdr:nvSpPr>
      <xdr:spPr>
        <a:xfrm>
          <a:off x="17106900" y="1385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36576</xdr:rowOff>
    </xdr:from>
    <xdr:to>
      <xdr:col>23</xdr:col>
      <xdr:colOff>457200</xdr:colOff>
      <xdr:row>84</xdr:row>
      <xdr:rowOff>138176</xdr:rowOff>
    </xdr:to>
    <xdr:sp macro="" textlink="">
      <xdr:nvSpPr>
        <xdr:cNvPr id="275" name="円/楕円 274"/>
        <xdr:cNvSpPr/>
      </xdr:nvSpPr>
      <xdr:spPr>
        <a:xfrm>
          <a:off x="16129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122953</xdr:rowOff>
    </xdr:from>
    <xdr:ext cx="736600" cy="259045"/>
    <xdr:sp macro="" textlink="">
      <xdr:nvSpPr>
        <xdr:cNvPr id="276" name="テキスト ボックス 275"/>
        <xdr:cNvSpPr txBox="1"/>
      </xdr:nvSpPr>
      <xdr:spPr>
        <a:xfrm>
          <a:off x="15798800" y="1452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46737</xdr:rowOff>
    </xdr:from>
    <xdr:to>
      <xdr:col>22</xdr:col>
      <xdr:colOff>254000</xdr:colOff>
      <xdr:row>80</xdr:row>
      <xdr:rowOff>148337</xdr:rowOff>
    </xdr:to>
    <xdr:sp macro="" textlink="">
      <xdr:nvSpPr>
        <xdr:cNvPr id="277" name="円/楕円 276"/>
        <xdr:cNvSpPr/>
      </xdr:nvSpPr>
      <xdr:spPr>
        <a:xfrm>
          <a:off x="15240000" y="137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158514</xdr:rowOff>
    </xdr:from>
    <xdr:ext cx="762000" cy="259045"/>
    <xdr:sp macro="" textlink="">
      <xdr:nvSpPr>
        <xdr:cNvPr id="278" name="テキスト ボックス 277"/>
        <xdr:cNvSpPr txBox="1"/>
      </xdr:nvSpPr>
      <xdr:spPr>
        <a:xfrm>
          <a:off x="14909800" y="1353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142239</xdr:rowOff>
    </xdr:from>
    <xdr:to>
      <xdr:col>21</xdr:col>
      <xdr:colOff>50800</xdr:colOff>
      <xdr:row>89</xdr:row>
      <xdr:rowOff>72389</xdr:rowOff>
    </xdr:to>
    <xdr:sp macro="" textlink="">
      <xdr:nvSpPr>
        <xdr:cNvPr id="279" name="円/楕円 278"/>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57166</xdr:rowOff>
    </xdr:from>
    <xdr:ext cx="762000" cy="259045"/>
    <xdr:sp macro="" textlink="">
      <xdr:nvSpPr>
        <xdr:cNvPr id="280" name="テキスト ボックス 279"/>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156972</xdr:rowOff>
    </xdr:from>
    <xdr:to>
      <xdr:col>19</xdr:col>
      <xdr:colOff>533400</xdr:colOff>
      <xdr:row>87</xdr:row>
      <xdr:rowOff>87122</xdr:rowOff>
    </xdr:to>
    <xdr:sp macro="" textlink="">
      <xdr:nvSpPr>
        <xdr:cNvPr id="281" name="円/楕円 280"/>
        <xdr:cNvSpPr/>
      </xdr:nvSpPr>
      <xdr:spPr>
        <a:xfrm>
          <a:off x="13462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71899</xdr:rowOff>
    </xdr:from>
    <xdr:ext cx="762000" cy="259045"/>
    <xdr:sp macro="" textlink="">
      <xdr:nvSpPr>
        <xdr:cNvPr id="282" name="テキスト ボックス 281"/>
        <xdr:cNvSpPr txBox="1"/>
      </xdr:nvSpPr>
      <xdr:spPr>
        <a:xfrm>
          <a:off x="13131800" y="1498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地域医療の充実等を目的に病院部門の職員数については増加させているが、他部門の職員数については、人口減少に関する予測データを基にした職員数の適正化を図っており、類似団体の平均値を下回っている中、さらに絞り込んだ状況となっている。</a:t>
          </a:r>
          <a:endParaRPr lang="ja-JP" altLang="ja-JP" sz="1300">
            <a:effectLst/>
          </a:endParaRPr>
        </a:p>
        <a:p>
          <a:r>
            <a:rPr lang="ja-JP" altLang="ja-JP" sz="1300">
              <a:solidFill>
                <a:schemeClr val="dk1"/>
              </a:solidFill>
              <a:effectLst/>
              <a:latin typeface="+mn-lt"/>
              <a:ea typeface="+mn-ea"/>
              <a:cs typeface="+mn-cs"/>
            </a:rPr>
            <a:t>　引き続き、サービスの質の低下を招くことがないよう注意を払いながら、組織体系の見直し、職員の意識改革を通して適正化を進める。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2" name="直線コネクタ 311"/>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3"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4" name="直線コネクタ 313"/>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5"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16" name="直線コネクタ 315"/>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17356</xdr:rowOff>
    </xdr:from>
    <xdr:to>
      <xdr:col>24</xdr:col>
      <xdr:colOff>558800</xdr:colOff>
      <xdr:row>60</xdr:row>
      <xdr:rowOff>29421</xdr:rowOff>
    </xdr:to>
    <xdr:cxnSp macro="">
      <xdr:nvCxnSpPr>
        <xdr:cNvPr id="317" name="直線コネクタ 316"/>
        <xdr:cNvCxnSpPr/>
      </xdr:nvCxnSpPr>
      <xdr:spPr>
        <a:xfrm flipV="1">
          <a:off x="16179800" y="1030435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18"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19" name="フローチャート : 判断 318"/>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1270</xdr:rowOff>
    </xdr:from>
    <xdr:to>
      <xdr:col>23</xdr:col>
      <xdr:colOff>406400</xdr:colOff>
      <xdr:row>60</xdr:row>
      <xdr:rowOff>29421</xdr:rowOff>
    </xdr:to>
    <xdr:cxnSp macro="">
      <xdr:nvCxnSpPr>
        <xdr:cNvPr id="320" name="直線コネクタ 319"/>
        <xdr:cNvCxnSpPr/>
      </xdr:nvCxnSpPr>
      <xdr:spPr>
        <a:xfrm>
          <a:off x="15290800" y="1028827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1" name="フローチャート : 判断 320"/>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2" name="テキスト ボックス 321"/>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154622</xdr:rowOff>
    </xdr:from>
    <xdr:to>
      <xdr:col>22</xdr:col>
      <xdr:colOff>203200</xdr:colOff>
      <xdr:row>60</xdr:row>
      <xdr:rowOff>1270</xdr:rowOff>
    </xdr:to>
    <xdr:cxnSp macro="">
      <xdr:nvCxnSpPr>
        <xdr:cNvPr id="323" name="直線コネクタ 322"/>
        <xdr:cNvCxnSpPr/>
      </xdr:nvCxnSpPr>
      <xdr:spPr>
        <a:xfrm>
          <a:off x="14401800" y="1027017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4" name="フローチャート : 判断 323"/>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5" name="テキスト ボックス 324"/>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154622</xdr:rowOff>
    </xdr:from>
    <xdr:to>
      <xdr:col>21</xdr:col>
      <xdr:colOff>0</xdr:colOff>
      <xdr:row>60</xdr:row>
      <xdr:rowOff>5292</xdr:rowOff>
    </xdr:to>
    <xdr:cxnSp macro="">
      <xdr:nvCxnSpPr>
        <xdr:cNvPr id="326" name="直線コネクタ 325"/>
        <xdr:cNvCxnSpPr/>
      </xdr:nvCxnSpPr>
      <xdr:spPr>
        <a:xfrm flipV="1">
          <a:off x="13512800" y="10270172"/>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7" name="フローチャート : 判断 326"/>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28" name="テキスト ボックス 327"/>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29" name="フローチャート : 判断 328"/>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0" name="テキスト ボックス 329"/>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138006</xdr:rowOff>
    </xdr:from>
    <xdr:to>
      <xdr:col>24</xdr:col>
      <xdr:colOff>609600</xdr:colOff>
      <xdr:row>60</xdr:row>
      <xdr:rowOff>68156</xdr:rowOff>
    </xdr:to>
    <xdr:sp macro="" textlink="">
      <xdr:nvSpPr>
        <xdr:cNvPr id="336" name="円/楕円 335"/>
        <xdr:cNvSpPr/>
      </xdr:nvSpPr>
      <xdr:spPr>
        <a:xfrm>
          <a:off x="16967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154533</xdr:rowOff>
    </xdr:from>
    <xdr:ext cx="762000" cy="259045"/>
    <xdr:sp macro="" textlink="">
      <xdr:nvSpPr>
        <xdr:cNvPr id="337" name="定員管理の状況該当値テキスト"/>
        <xdr:cNvSpPr txBox="1"/>
      </xdr:nvSpPr>
      <xdr:spPr>
        <a:xfrm>
          <a:off x="17106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150071</xdr:rowOff>
    </xdr:from>
    <xdr:to>
      <xdr:col>23</xdr:col>
      <xdr:colOff>457200</xdr:colOff>
      <xdr:row>60</xdr:row>
      <xdr:rowOff>80221</xdr:rowOff>
    </xdr:to>
    <xdr:sp macro="" textlink="">
      <xdr:nvSpPr>
        <xdr:cNvPr id="338" name="円/楕円 337"/>
        <xdr:cNvSpPr/>
      </xdr:nvSpPr>
      <xdr:spPr>
        <a:xfrm>
          <a:off x="16129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90398</xdr:rowOff>
    </xdr:from>
    <xdr:ext cx="736600" cy="259045"/>
    <xdr:sp macro="" textlink="">
      <xdr:nvSpPr>
        <xdr:cNvPr id="339" name="テキスト ボックス 338"/>
        <xdr:cNvSpPr txBox="1"/>
      </xdr:nvSpPr>
      <xdr:spPr>
        <a:xfrm>
          <a:off x="15798800" y="1003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121920</xdr:rowOff>
    </xdr:from>
    <xdr:to>
      <xdr:col>22</xdr:col>
      <xdr:colOff>254000</xdr:colOff>
      <xdr:row>60</xdr:row>
      <xdr:rowOff>52070</xdr:rowOff>
    </xdr:to>
    <xdr:sp macro="" textlink="">
      <xdr:nvSpPr>
        <xdr:cNvPr id="340" name="円/楕円 339"/>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62247</xdr:rowOff>
    </xdr:from>
    <xdr:ext cx="762000" cy="259045"/>
    <xdr:sp macro="" textlink="">
      <xdr:nvSpPr>
        <xdr:cNvPr id="341" name="テキスト ボックス 340"/>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103822</xdr:rowOff>
    </xdr:from>
    <xdr:to>
      <xdr:col>21</xdr:col>
      <xdr:colOff>50800</xdr:colOff>
      <xdr:row>60</xdr:row>
      <xdr:rowOff>33972</xdr:rowOff>
    </xdr:to>
    <xdr:sp macro="" textlink="">
      <xdr:nvSpPr>
        <xdr:cNvPr id="342" name="円/楕円 341"/>
        <xdr:cNvSpPr/>
      </xdr:nvSpPr>
      <xdr:spPr>
        <a:xfrm>
          <a:off x="143510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44149</xdr:rowOff>
    </xdr:from>
    <xdr:ext cx="762000" cy="259045"/>
    <xdr:sp macro="" textlink="">
      <xdr:nvSpPr>
        <xdr:cNvPr id="343" name="テキスト ボックス 342"/>
        <xdr:cNvSpPr txBox="1"/>
      </xdr:nvSpPr>
      <xdr:spPr>
        <a:xfrm>
          <a:off x="14020800" y="998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125942</xdr:rowOff>
    </xdr:from>
    <xdr:to>
      <xdr:col>19</xdr:col>
      <xdr:colOff>533400</xdr:colOff>
      <xdr:row>60</xdr:row>
      <xdr:rowOff>56092</xdr:rowOff>
    </xdr:to>
    <xdr:sp macro="" textlink="">
      <xdr:nvSpPr>
        <xdr:cNvPr id="344" name="円/楕円 343"/>
        <xdr:cNvSpPr/>
      </xdr:nvSpPr>
      <xdr:spPr>
        <a:xfrm>
          <a:off x="13462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66269</xdr:rowOff>
    </xdr:from>
    <xdr:ext cx="762000" cy="259045"/>
    <xdr:sp macro="" textlink="">
      <xdr:nvSpPr>
        <xdr:cNvPr id="345" name="テキスト ボックス 344"/>
        <xdr:cNvSpPr txBox="1"/>
      </xdr:nvSpPr>
      <xdr:spPr>
        <a:xfrm>
          <a:off x="13131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実質公債費比率については９．７％となり、前年度数値より０．２ポイント改善した。これは、平成２３・２４年度に借り入れた緊急防災・減債事業債などの元金償還が始まったものの、平成７・８年度に借入れした減税補てん債の償還が終了したことや下水道事業会計への公債費に対する繰出金が減となったこと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病院事業特例債の償還が終了したため減少傾向が続く見込みではあるが、今後も新規の普通建設事業の精査を行い、地方債の新規発行の抑制に努める。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0" name="直線コネクタ 369"/>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1"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2" name="直線コネクタ 371"/>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3"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4" name="直線コネクタ 373"/>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108903</xdr:rowOff>
    </xdr:from>
    <xdr:to>
      <xdr:col>24</xdr:col>
      <xdr:colOff>558800</xdr:colOff>
      <xdr:row>40</xdr:row>
      <xdr:rowOff>120968</xdr:rowOff>
    </xdr:to>
    <xdr:cxnSp macro="">
      <xdr:nvCxnSpPr>
        <xdr:cNvPr id="375" name="直線コネクタ 374"/>
        <xdr:cNvCxnSpPr/>
      </xdr:nvCxnSpPr>
      <xdr:spPr>
        <a:xfrm flipV="1">
          <a:off x="16179800" y="696690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76"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77" name="フローチャート : 判断 376"/>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114935</xdr:rowOff>
    </xdr:from>
    <xdr:to>
      <xdr:col>23</xdr:col>
      <xdr:colOff>406400</xdr:colOff>
      <xdr:row>40</xdr:row>
      <xdr:rowOff>120968</xdr:rowOff>
    </xdr:to>
    <xdr:cxnSp macro="">
      <xdr:nvCxnSpPr>
        <xdr:cNvPr id="378" name="直線コネクタ 377"/>
        <xdr:cNvCxnSpPr/>
      </xdr:nvCxnSpPr>
      <xdr:spPr>
        <a:xfrm>
          <a:off x="15290800" y="69729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79" name="フローチャート : 判断 378"/>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0" name="テキスト ボックス 379"/>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84772</xdr:rowOff>
    </xdr:from>
    <xdr:to>
      <xdr:col>22</xdr:col>
      <xdr:colOff>203200</xdr:colOff>
      <xdr:row>40</xdr:row>
      <xdr:rowOff>114935</xdr:rowOff>
    </xdr:to>
    <xdr:cxnSp macro="">
      <xdr:nvCxnSpPr>
        <xdr:cNvPr id="381" name="直線コネクタ 380"/>
        <xdr:cNvCxnSpPr/>
      </xdr:nvCxnSpPr>
      <xdr:spPr>
        <a:xfrm>
          <a:off x="14401800" y="694277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2" name="フローチャート : 判断 381"/>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3" name="テキスト ボックス 382"/>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84772</xdr:rowOff>
    </xdr:from>
    <xdr:to>
      <xdr:col>21</xdr:col>
      <xdr:colOff>0</xdr:colOff>
      <xdr:row>40</xdr:row>
      <xdr:rowOff>96838</xdr:rowOff>
    </xdr:to>
    <xdr:cxnSp macro="">
      <xdr:nvCxnSpPr>
        <xdr:cNvPr id="384" name="直線コネクタ 383"/>
        <xdr:cNvCxnSpPr/>
      </xdr:nvCxnSpPr>
      <xdr:spPr>
        <a:xfrm flipV="1">
          <a:off x="13512800" y="694277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5" name="フローチャート : 判断 384"/>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86" name="テキスト ボックス 385"/>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7" name="フローチャート : 判断 386"/>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88" name="テキスト ボックス 387"/>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58103</xdr:rowOff>
    </xdr:from>
    <xdr:to>
      <xdr:col>24</xdr:col>
      <xdr:colOff>609600</xdr:colOff>
      <xdr:row>40</xdr:row>
      <xdr:rowOff>159703</xdr:rowOff>
    </xdr:to>
    <xdr:sp macro="" textlink="">
      <xdr:nvSpPr>
        <xdr:cNvPr id="394" name="円/楕円 393"/>
        <xdr:cNvSpPr/>
      </xdr:nvSpPr>
      <xdr:spPr>
        <a:xfrm>
          <a:off x="169672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30180</xdr:rowOff>
    </xdr:from>
    <xdr:ext cx="762000" cy="259045"/>
    <xdr:sp macro="" textlink="">
      <xdr:nvSpPr>
        <xdr:cNvPr id="395" name="公債費負担の状況該当値テキスト"/>
        <xdr:cNvSpPr txBox="1"/>
      </xdr:nvSpPr>
      <xdr:spPr>
        <a:xfrm>
          <a:off x="17106900" y="68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70168</xdr:rowOff>
    </xdr:from>
    <xdr:to>
      <xdr:col>23</xdr:col>
      <xdr:colOff>457200</xdr:colOff>
      <xdr:row>41</xdr:row>
      <xdr:rowOff>318</xdr:rowOff>
    </xdr:to>
    <xdr:sp macro="" textlink="">
      <xdr:nvSpPr>
        <xdr:cNvPr id="396" name="円/楕円 395"/>
        <xdr:cNvSpPr/>
      </xdr:nvSpPr>
      <xdr:spPr>
        <a:xfrm>
          <a:off x="16129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156545</xdr:rowOff>
    </xdr:from>
    <xdr:ext cx="736600" cy="259045"/>
    <xdr:sp macro="" textlink="">
      <xdr:nvSpPr>
        <xdr:cNvPr id="397" name="テキスト ボックス 396"/>
        <xdr:cNvSpPr txBox="1"/>
      </xdr:nvSpPr>
      <xdr:spPr>
        <a:xfrm>
          <a:off x="15798800" y="701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64135</xdr:rowOff>
    </xdr:from>
    <xdr:to>
      <xdr:col>22</xdr:col>
      <xdr:colOff>254000</xdr:colOff>
      <xdr:row>40</xdr:row>
      <xdr:rowOff>165735</xdr:rowOff>
    </xdr:to>
    <xdr:sp macro="" textlink="">
      <xdr:nvSpPr>
        <xdr:cNvPr id="398" name="円/楕円 397"/>
        <xdr:cNvSpPr/>
      </xdr:nvSpPr>
      <xdr:spPr>
        <a:xfrm>
          <a:off x="15240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150512</xdr:rowOff>
    </xdr:from>
    <xdr:ext cx="762000" cy="259045"/>
    <xdr:sp macro="" textlink="">
      <xdr:nvSpPr>
        <xdr:cNvPr id="399" name="テキスト ボックス 398"/>
        <xdr:cNvSpPr txBox="1"/>
      </xdr:nvSpPr>
      <xdr:spPr>
        <a:xfrm>
          <a:off x="14909800" y="700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33972</xdr:rowOff>
    </xdr:from>
    <xdr:to>
      <xdr:col>21</xdr:col>
      <xdr:colOff>50800</xdr:colOff>
      <xdr:row>40</xdr:row>
      <xdr:rowOff>135572</xdr:rowOff>
    </xdr:to>
    <xdr:sp macro="" textlink="">
      <xdr:nvSpPr>
        <xdr:cNvPr id="400" name="円/楕円 399"/>
        <xdr:cNvSpPr/>
      </xdr:nvSpPr>
      <xdr:spPr>
        <a:xfrm>
          <a:off x="14351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145749</xdr:rowOff>
    </xdr:from>
    <xdr:ext cx="762000" cy="259045"/>
    <xdr:sp macro="" textlink="">
      <xdr:nvSpPr>
        <xdr:cNvPr id="401" name="テキスト ボックス 400"/>
        <xdr:cNvSpPr txBox="1"/>
      </xdr:nvSpPr>
      <xdr:spPr>
        <a:xfrm>
          <a:off x="14020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402" name="円/楕円 401"/>
        <xdr:cNvSpPr/>
      </xdr:nvSpPr>
      <xdr:spPr>
        <a:xfrm>
          <a:off x="13462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157815</xdr:rowOff>
    </xdr:from>
    <xdr:ext cx="762000" cy="259045"/>
    <xdr:sp macro="" textlink="">
      <xdr:nvSpPr>
        <xdr:cNvPr id="403" name="テキスト ボックス 402"/>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将来負担比率については</a:t>
          </a:r>
          <a:r>
            <a:rPr kumimoji="0" lang="ja-JP" altLang="en-US" sz="1300" b="0" i="0" u="none" strike="noStrike" kern="0" cap="none" spc="0" normalizeH="0" baseline="0" noProof="0">
              <a:ln>
                <a:noFill/>
              </a:ln>
              <a:solidFill>
                <a:prstClr val="black"/>
              </a:solidFill>
              <a:effectLst/>
              <a:uLnTx/>
              <a:uFillTx/>
              <a:latin typeface="+mn-lt"/>
              <a:ea typeface="+mn-ea"/>
              <a:cs typeface="+mn-cs"/>
            </a:rPr>
            <a:t>１９．４</a:t>
          </a:r>
          <a:r>
            <a:rPr kumimoji="0" lang="ja-JP" altLang="ja-JP" sz="1300" b="0" i="0" u="none" strike="noStrike" kern="0" cap="none" spc="0" normalizeH="0" baseline="0" noProof="0">
              <a:ln>
                <a:noFill/>
              </a:ln>
              <a:solidFill>
                <a:prstClr val="black"/>
              </a:solidFill>
              <a:effectLst/>
              <a:uLnTx/>
              <a:uFillTx/>
              <a:latin typeface="+mn-lt"/>
              <a:ea typeface="+mn-ea"/>
              <a:cs typeface="+mn-cs"/>
            </a:rPr>
            <a:t>％となり、前年度数値</a:t>
          </a:r>
          <a:r>
            <a:rPr kumimoji="0" lang="ja-JP" altLang="en-US" sz="1300" b="0" i="0" u="none" strike="noStrike" kern="0" cap="none" spc="0" normalizeH="0" baseline="0" noProof="0">
              <a:ln>
                <a:noFill/>
              </a:ln>
              <a:solidFill>
                <a:prstClr val="black"/>
              </a:solidFill>
              <a:effectLst/>
              <a:uLnTx/>
              <a:uFillTx/>
              <a:latin typeface="+mn-lt"/>
              <a:ea typeface="+mn-ea"/>
              <a:cs typeface="+mn-cs"/>
            </a:rPr>
            <a:t>より１３．５</a:t>
          </a:r>
          <a:r>
            <a:rPr kumimoji="0" lang="ja-JP" altLang="ja-JP" sz="1300" b="0" i="0" u="none" strike="noStrike" kern="0" cap="none" spc="0" normalizeH="0" baseline="0" noProof="0">
              <a:ln>
                <a:noFill/>
              </a:ln>
              <a:solidFill>
                <a:prstClr val="black"/>
              </a:solidFill>
              <a:effectLst/>
              <a:uLnTx/>
              <a:uFillTx/>
              <a:latin typeface="+mn-lt"/>
              <a:ea typeface="+mn-ea"/>
              <a:cs typeface="+mn-cs"/>
            </a:rPr>
            <a:t>ポイント改善した。</a:t>
          </a:r>
          <a:r>
            <a:rPr kumimoji="0" lang="ja-JP" altLang="en-US" sz="1300" b="0" i="0" u="none" strike="noStrike" kern="0" cap="none" spc="0" normalizeH="0" baseline="0" noProof="0">
              <a:ln>
                <a:noFill/>
              </a:ln>
              <a:solidFill>
                <a:prstClr val="black"/>
              </a:solidFill>
              <a:effectLst/>
              <a:uLnTx/>
              <a:uFillTx/>
              <a:latin typeface="+mn-lt"/>
              <a:ea typeface="+mn-ea"/>
              <a:cs typeface="+mn-cs"/>
            </a:rPr>
            <a:t>こ</a:t>
          </a:r>
          <a:r>
            <a:rPr kumimoji="0" lang="ja-JP" altLang="ja-JP" sz="1300" b="0" i="0" u="none" strike="noStrike" kern="0" cap="none" spc="0" normalizeH="0" baseline="0" noProof="0">
              <a:ln>
                <a:noFill/>
              </a:ln>
              <a:solidFill>
                <a:prstClr val="black"/>
              </a:solidFill>
              <a:effectLst/>
              <a:uLnTx/>
              <a:uFillTx/>
              <a:latin typeface="+mn-lt"/>
              <a:ea typeface="+mn-ea"/>
              <a:cs typeface="+mn-cs"/>
            </a:rPr>
            <a:t>れは、</a:t>
          </a:r>
          <a:r>
            <a:rPr kumimoji="0" lang="ja-JP" altLang="en-US" sz="1300" b="0" i="0" u="none" strike="noStrike" kern="0" cap="none" spc="0" normalizeH="0" baseline="0" noProof="0">
              <a:ln>
                <a:noFill/>
              </a:ln>
              <a:solidFill>
                <a:prstClr val="black"/>
              </a:solidFill>
              <a:effectLst/>
              <a:uLnTx/>
              <a:uFillTx/>
              <a:latin typeface="+mn-lt"/>
              <a:ea typeface="+mn-ea"/>
              <a:cs typeface="+mn-cs"/>
            </a:rPr>
            <a:t>公営企業</a:t>
          </a:r>
          <a:r>
            <a:rPr kumimoji="0" lang="ja-JP" altLang="ja-JP" sz="1300" b="0" i="0" u="none" strike="noStrike" kern="0" cap="none" spc="0" normalizeH="0" baseline="0" noProof="0">
              <a:ln>
                <a:noFill/>
              </a:ln>
              <a:solidFill>
                <a:prstClr val="black"/>
              </a:solidFill>
              <a:effectLst/>
              <a:uLnTx/>
              <a:uFillTx/>
              <a:latin typeface="+mn-lt"/>
              <a:ea typeface="+mn-ea"/>
              <a:cs typeface="+mn-cs"/>
            </a:rPr>
            <a:t>会計及び一部事務組合の地方債の償還が順調に進んでいること、前年度に引き続き連結実質</a:t>
          </a:r>
          <a:r>
            <a:rPr kumimoji="0" lang="ja-JP" altLang="en-US" sz="1300" b="0" i="0" u="none" strike="noStrike" kern="0" cap="none" spc="0" normalizeH="0" baseline="0" noProof="0">
              <a:ln>
                <a:noFill/>
              </a:ln>
              <a:solidFill>
                <a:prstClr val="black"/>
              </a:solidFill>
              <a:effectLst/>
              <a:uLnTx/>
              <a:uFillTx/>
              <a:latin typeface="+mn-lt"/>
              <a:ea typeface="+mn-ea"/>
              <a:cs typeface="+mn-cs"/>
            </a:rPr>
            <a:t>収支の黒字が維持できたこと、退職手当負担見込額が減となった</a:t>
          </a:r>
          <a:r>
            <a:rPr kumimoji="0" lang="ja-JP" altLang="ja-JP" sz="1300" b="0" i="0" u="none" strike="noStrike" kern="0" cap="none" spc="0" normalizeH="0" baseline="0" noProof="0">
              <a:ln>
                <a:noFill/>
              </a:ln>
              <a:solidFill>
                <a:prstClr val="black"/>
              </a:solidFill>
              <a:effectLst/>
              <a:uLnTx/>
              <a:uFillTx/>
              <a:latin typeface="+mn-lt"/>
              <a:ea typeface="+mn-ea"/>
              <a:cs typeface="+mn-cs"/>
            </a:rPr>
            <a:t>こと</a:t>
          </a:r>
          <a:r>
            <a:rPr kumimoji="0" lang="ja-JP" altLang="en-US" sz="1300" b="0" i="0" u="none" strike="noStrike" kern="0" cap="none" spc="0" normalizeH="0" baseline="0" noProof="0">
              <a:ln>
                <a:noFill/>
              </a:ln>
              <a:solidFill>
                <a:prstClr val="black"/>
              </a:solidFill>
              <a:effectLst/>
              <a:uLnTx/>
              <a:uFillTx/>
              <a:latin typeface="+mn-lt"/>
              <a:ea typeface="+mn-ea"/>
              <a:cs typeface="+mn-cs"/>
            </a:rPr>
            <a:t>など</a:t>
          </a:r>
          <a:r>
            <a:rPr kumimoji="0" lang="ja-JP" altLang="ja-JP" sz="1300" b="0" i="0" u="none" strike="noStrike" kern="0" cap="none" spc="0" normalizeH="0" baseline="0" noProof="0">
              <a:ln>
                <a:noFill/>
              </a:ln>
              <a:solidFill>
                <a:prstClr val="black"/>
              </a:solidFill>
              <a:effectLst/>
              <a:uLnTx/>
              <a:uFillTx/>
              <a:latin typeface="+mn-lt"/>
              <a:ea typeface="+mn-ea"/>
              <a:cs typeface="+mn-cs"/>
            </a:rPr>
            <a:t>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今後も後年度への負担を少しでも軽減するよう、新規事業等の実施については精査し、財政の健全化</a:t>
          </a:r>
          <a:r>
            <a:rPr kumimoji="0" lang="ja-JP" altLang="en-US" sz="1300" b="0" i="0" u="none" strike="noStrike" kern="0" cap="none" spc="0" normalizeH="0" baseline="0" noProof="0">
              <a:ln>
                <a:noFill/>
              </a:ln>
              <a:solidFill>
                <a:prstClr val="black"/>
              </a:solidFill>
              <a:effectLst/>
              <a:uLnTx/>
              <a:uFillTx/>
              <a:latin typeface="+mn-lt"/>
              <a:ea typeface="+mn-ea"/>
              <a:cs typeface="+mn-cs"/>
            </a:rPr>
            <a:t>に努める。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2" name="直線コネクタ 431"/>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3"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4" name="直線コネクタ 433"/>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126407</xdr:rowOff>
    </xdr:from>
    <xdr:to>
      <xdr:col>24</xdr:col>
      <xdr:colOff>558800</xdr:colOff>
      <xdr:row>15</xdr:row>
      <xdr:rowOff>63542</xdr:rowOff>
    </xdr:to>
    <xdr:cxnSp macro="">
      <xdr:nvCxnSpPr>
        <xdr:cNvPr id="437" name="直線コネクタ 436"/>
        <xdr:cNvCxnSpPr/>
      </xdr:nvCxnSpPr>
      <xdr:spPr>
        <a:xfrm flipV="1">
          <a:off x="16179800" y="2526707"/>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38"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39" name="フローチャート : 判断 438"/>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63542</xdr:rowOff>
    </xdr:from>
    <xdr:to>
      <xdr:col>23</xdr:col>
      <xdr:colOff>406400</xdr:colOff>
      <xdr:row>15</xdr:row>
      <xdr:rowOff>123063</xdr:rowOff>
    </xdr:to>
    <xdr:cxnSp macro="">
      <xdr:nvCxnSpPr>
        <xdr:cNvPr id="440" name="直線コネクタ 439"/>
        <xdr:cNvCxnSpPr/>
      </xdr:nvCxnSpPr>
      <xdr:spPr>
        <a:xfrm flipV="1">
          <a:off x="15290800" y="2635292"/>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1" name="フローチャート : 判断 440"/>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2" name="テキスト ボックス 441"/>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123063</xdr:rowOff>
    </xdr:from>
    <xdr:to>
      <xdr:col>22</xdr:col>
      <xdr:colOff>203200</xdr:colOff>
      <xdr:row>15</xdr:row>
      <xdr:rowOff>166497</xdr:rowOff>
    </xdr:to>
    <xdr:cxnSp macro="">
      <xdr:nvCxnSpPr>
        <xdr:cNvPr id="443" name="直線コネクタ 442"/>
        <xdr:cNvCxnSpPr/>
      </xdr:nvCxnSpPr>
      <xdr:spPr>
        <a:xfrm flipV="1">
          <a:off x="14401800" y="269481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4" name="フローチャート : 判断 443"/>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5" name="テキスト ボックス 444"/>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166497</xdr:rowOff>
    </xdr:from>
    <xdr:to>
      <xdr:col>21</xdr:col>
      <xdr:colOff>0</xdr:colOff>
      <xdr:row>16</xdr:row>
      <xdr:rowOff>99610</xdr:rowOff>
    </xdr:to>
    <xdr:cxnSp macro="">
      <xdr:nvCxnSpPr>
        <xdr:cNvPr id="446" name="直線コネクタ 445"/>
        <xdr:cNvCxnSpPr/>
      </xdr:nvCxnSpPr>
      <xdr:spPr>
        <a:xfrm flipV="1">
          <a:off x="13512800" y="273824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47" name="フローチャート : 判断 446"/>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48" name="テキスト ボックス 447"/>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9" name="フローチャート : 判断 448"/>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0" name="テキスト ボックス 449"/>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75607</xdr:rowOff>
    </xdr:from>
    <xdr:to>
      <xdr:col>24</xdr:col>
      <xdr:colOff>609600</xdr:colOff>
      <xdr:row>15</xdr:row>
      <xdr:rowOff>5757</xdr:rowOff>
    </xdr:to>
    <xdr:sp macro="" textlink="">
      <xdr:nvSpPr>
        <xdr:cNvPr id="456" name="円/楕円 455"/>
        <xdr:cNvSpPr/>
      </xdr:nvSpPr>
      <xdr:spPr>
        <a:xfrm>
          <a:off x="169672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92134</xdr:rowOff>
    </xdr:from>
    <xdr:ext cx="762000" cy="259045"/>
    <xdr:sp macro="" textlink="">
      <xdr:nvSpPr>
        <xdr:cNvPr id="457" name="将来負担の状況該当値テキスト"/>
        <xdr:cNvSpPr txBox="1"/>
      </xdr:nvSpPr>
      <xdr:spPr>
        <a:xfrm>
          <a:off x="17106900" y="232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12742</xdr:rowOff>
    </xdr:from>
    <xdr:to>
      <xdr:col>23</xdr:col>
      <xdr:colOff>457200</xdr:colOff>
      <xdr:row>15</xdr:row>
      <xdr:rowOff>114342</xdr:rowOff>
    </xdr:to>
    <xdr:sp macro="" textlink="">
      <xdr:nvSpPr>
        <xdr:cNvPr id="458" name="円/楕円 457"/>
        <xdr:cNvSpPr/>
      </xdr:nvSpPr>
      <xdr:spPr>
        <a:xfrm>
          <a:off x="161290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124519</xdr:rowOff>
    </xdr:from>
    <xdr:ext cx="736600" cy="259045"/>
    <xdr:sp macro="" textlink="">
      <xdr:nvSpPr>
        <xdr:cNvPr id="459" name="テキスト ボックス 458"/>
        <xdr:cNvSpPr txBox="1"/>
      </xdr:nvSpPr>
      <xdr:spPr>
        <a:xfrm>
          <a:off x="15798800" y="2353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72263</xdr:rowOff>
    </xdr:from>
    <xdr:to>
      <xdr:col>22</xdr:col>
      <xdr:colOff>254000</xdr:colOff>
      <xdr:row>16</xdr:row>
      <xdr:rowOff>2413</xdr:rowOff>
    </xdr:to>
    <xdr:sp macro="" textlink="">
      <xdr:nvSpPr>
        <xdr:cNvPr id="460" name="円/楕円 459"/>
        <xdr:cNvSpPr/>
      </xdr:nvSpPr>
      <xdr:spPr>
        <a:xfrm>
          <a:off x="152400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12590</xdr:rowOff>
    </xdr:from>
    <xdr:ext cx="762000" cy="259045"/>
    <xdr:sp macro="" textlink="">
      <xdr:nvSpPr>
        <xdr:cNvPr id="461" name="テキスト ボックス 460"/>
        <xdr:cNvSpPr txBox="1"/>
      </xdr:nvSpPr>
      <xdr:spPr>
        <a:xfrm>
          <a:off x="14909800" y="241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115697</xdr:rowOff>
    </xdr:from>
    <xdr:to>
      <xdr:col>21</xdr:col>
      <xdr:colOff>50800</xdr:colOff>
      <xdr:row>16</xdr:row>
      <xdr:rowOff>45847</xdr:rowOff>
    </xdr:to>
    <xdr:sp macro="" textlink="">
      <xdr:nvSpPr>
        <xdr:cNvPr id="462" name="円/楕円 461"/>
        <xdr:cNvSpPr/>
      </xdr:nvSpPr>
      <xdr:spPr>
        <a:xfrm>
          <a:off x="14351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56024</xdr:rowOff>
    </xdr:from>
    <xdr:ext cx="762000" cy="259045"/>
    <xdr:sp macro="" textlink="">
      <xdr:nvSpPr>
        <xdr:cNvPr id="463" name="テキスト ボックス 462"/>
        <xdr:cNvSpPr txBox="1"/>
      </xdr:nvSpPr>
      <xdr:spPr>
        <a:xfrm>
          <a:off x="14020800" y="245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48810</xdr:rowOff>
    </xdr:from>
    <xdr:to>
      <xdr:col>19</xdr:col>
      <xdr:colOff>533400</xdr:colOff>
      <xdr:row>16</xdr:row>
      <xdr:rowOff>150410</xdr:rowOff>
    </xdr:to>
    <xdr:sp macro="" textlink="">
      <xdr:nvSpPr>
        <xdr:cNvPr id="464" name="円/楕円 463"/>
        <xdr:cNvSpPr/>
      </xdr:nvSpPr>
      <xdr:spPr>
        <a:xfrm>
          <a:off x="13462000" y="27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160587</xdr:rowOff>
    </xdr:from>
    <xdr:ext cx="762000" cy="259045"/>
    <xdr:sp macro="" textlink="">
      <xdr:nvSpPr>
        <xdr:cNvPr id="465" name="テキスト ボックス 464"/>
        <xdr:cNvSpPr txBox="1"/>
      </xdr:nvSpPr>
      <xdr:spPr>
        <a:xfrm>
          <a:off x="13131800" y="256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71,344
70,252
25.33
26,176,632
25,758,105
404,448
14,932,745
20,042,946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人件費に係る経常収支比率は、</a:t>
          </a:r>
          <a:r>
            <a:rPr kumimoji="1" lang="ja-JP" altLang="ja-JP" sz="1200" b="0" i="0" u="none" strike="noStrike" kern="0" cap="none" spc="0" normalizeH="0" baseline="0" noProof="0">
              <a:ln>
                <a:noFill/>
              </a:ln>
              <a:solidFill>
                <a:prstClr val="black"/>
              </a:solidFill>
              <a:effectLst/>
              <a:uLnTx/>
              <a:uFillTx/>
              <a:latin typeface="+mn-lt"/>
              <a:ea typeface="+mn-ea"/>
              <a:cs typeface="+mn-cs"/>
            </a:rPr>
            <a:t>ごみ・し尿処理、消防、学校給食業務をそれぞれ一部事務組合で実施しているため</a:t>
          </a:r>
          <a:r>
            <a:rPr kumimoji="1" lang="ja-JP" altLang="en-US" sz="1200" b="0" i="0" u="none" strike="noStrike" kern="0" cap="none" spc="0" normalizeH="0" baseline="0" noProof="0">
              <a:ln>
                <a:noFill/>
              </a:ln>
              <a:solidFill>
                <a:prstClr val="black"/>
              </a:solidFill>
              <a:effectLst/>
              <a:uLnTx/>
              <a:uFillTx/>
              <a:latin typeface="+mn-lt"/>
              <a:ea typeface="+mn-ea"/>
              <a:cs typeface="+mn-cs"/>
            </a:rPr>
            <a:t>、これまでは</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類似団体平均を下回っていたが、前年度より０．５ポイント悪化し類似団体平均を上回った。悪化の原因は、</a:t>
          </a:r>
          <a:r>
            <a:rPr kumimoji="1" lang="ja-JP" altLang="en-US" sz="1200" b="0" i="0" u="none" strike="noStrike" kern="0" cap="none" spc="0" normalizeH="0" baseline="0" noProof="0">
              <a:ln>
                <a:noFill/>
              </a:ln>
              <a:solidFill>
                <a:prstClr val="black"/>
              </a:solidFill>
              <a:effectLst/>
              <a:uLnTx/>
              <a:uFillTx/>
              <a:latin typeface="+mn-lt"/>
              <a:ea typeface="+mn-ea"/>
              <a:cs typeface="+mn-cs"/>
            </a:rPr>
            <a:t>地域手当の改定</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（３％から７％）により人件費が増となったことが考えられる。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今後も一部事務組合の人件費に充てる負担金</a:t>
          </a:r>
          <a:r>
            <a:rPr kumimoji="1" lang="ja-JP" altLang="en-US" sz="1200" b="0" i="0" u="none" strike="noStrike" kern="0" cap="none" spc="0" normalizeH="0" baseline="0" noProof="0">
              <a:ln>
                <a:noFill/>
              </a:ln>
              <a:solidFill>
                <a:prstClr val="black"/>
              </a:solidFill>
              <a:effectLst/>
              <a:uLnTx/>
              <a:uFillTx/>
              <a:latin typeface="+mn-lt"/>
              <a:ea typeface="+mn-ea"/>
              <a:cs typeface="+mn-cs"/>
            </a:rPr>
            <a:t>等といった人件費に準ずる経費も含め、人件費関係全体について、</a:t>
          </a:r>
          <a:r>
            <a:rPr kumimoji="1" lang="ja-JP" altLang="ja-JP" sz="1200" b="0" i="0" u="none" strike="noStrike" kern="0" cap="none" spc="0" normalizeH="0" baseline="0" noProof="0">
              <a:ln>
                <a:noFill/>
              </a:ln>
              <a:solidFill>
                <a:prstClr val="black"/>
              </a:solidFill>
              <a:effectLst/>
              <a:uLnTx/>
              <a:uFillTx/>
              <a:latin typeface="+mn-lt"/>
              <a:ea typeface="+mn-ea"/>
              <a:cs typeface="+mn-cs"/>
            </a:rPr>
            <a:t>抑制</a:t>
          </a:r>
          <a:r>
            <a:rPr kumimoji="1" lang="ja-JP" altLang="en-US" sz="1200" b="0" i="0" u="none" strike="noStrike" kern="0" cap="none" spc="0" normalizeH="0" baseline="0" noProof="0">
              <a:ln>
                <a:noFill/>
              </a:ln>
              <a:solidFill>
                <a:prstClr val="black"/>
              </a:solidFill>
              <a:effectLst/>
              <a:uLnTx/>
              <a:uFillTx/>
              <a:latin typeface="+mn-lt"/>
              <a:ea typeface="+mn-ea"/>
              <a:cs typeface="+mn-cs"/>
            </a:rPr>
            <a:t>していく必要がある</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142240</xdr:rowOff>
    </xdr:from>
    <xdr:to>
      <xdr:col>7</xdr:col>
      <xdr:colOff>15875</xdr:colOff>
      <xdr:row>37</xdr:row>
      <xdr:rowOff>8890</xdr:rowOff>
    </xdr:to>
    <xdr:cxnSp macro="">
      <xdr:nvCxnSpPr>
        <xdr:cNvPr id="66" name="直線コネクタ 65"/>
        <xdr:cNvCxnSpPr/>
      </xdr:nvCxnSpPr>
      <xdr:spPr>
        <a:xfrm>
          <a:off x="3987800" y="6314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73660</xdr:rowOff>
    </xdr:from>
    <xdr:to>
      <xdr:col>5</xdr:col>
      <xdr:colOff>549275</xdr:colOff>
      <xdr:row>36</xdr:row>
      <xdr:rowOff>142240</xdr:rowOff>
    </xdr:to>
    <xdr:cxnSp macro="">
      <xdr:nvCxnSpPr>
        <xdr:cNvPr id="69" name="直線コネクタ 68"/>
        <xdr:cNvCxnSpPr/>
      </xdr:nvCxnSpPr>
      <xdr:spPr>
        <a:xfrm>
          <a:off x="3098800" y="6245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73660</xdr:rowOff>
    </xdr:from>
    <xdr:to>
      <xdr:col>4</xdr:col>
      <xdr:colOff>346075</xdr:colOff>
      <xdr:row>37</xdr:row>
      <xdr:rowOff>16510</xdr:rowOff>
    </xdr:to>
    <xdr:cxnSp macro="">
      <xdr:nvCxnSpPr>
        <xdr:cNvPr id="72" name="直線コネクタ 71"/>
        <xdr:cNvCxnSpPr/>
      </xdr:nvCxnSpPr>
      <xdr:spPr>
        <a:xfrm flipV="1">
          <a:off x="2209800" y="6245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134620</xdr:rowOff>
    </xdr:from>
    <xdr:to>
      <xdr:col>3</xdr:col>
      <xdr:colOff>142875</xdr:colOff>
      <xdr:row>37</xdr:row>
      <xdr:rowOff>16510</xdr:rowOff>
    </xdr:to>
    <xdr:cxnSp macro="">
      <xdr:nvCxnSpPr>
        <xdr:cNvPr id="75" name="直線コネクタ 74"/>
        <xdr:cNvCxnSpPr/>
      </xdr:nvCxnSpPr>
      <xdr:spPr>
        <a:xfrm>
          <a:off x="1320800" y="6306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7" name="円/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88" name="テキスト ボックス 87"/>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22860</xdr:rowOff>
    </xdr:from>
    <xdr:to>
      <xdr:col>4</xdr:col>
      <xdr:colOff>396875</xdr:colOff>
      <xdr:row>36</xdr:row>
      <xdr:rowOff>124460</xdr:rowOff>
    </xdr:to>
    <xdr:sp macro="" textlink="">
      <xdr:nvSpPr>
        <xdr:cNvPr id="89" name="円/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137160</xdr:rowOff>
    </xdr:from>
    <xdr:to>
      <xdr:col>3</xdr:col>
      <xdr:colOff>193675</xdr:colOff>
      <xdr:row>37</xdr:row>
      <xdr:rowOff>67310</xdr:rowOff>
    </xdr:to>
    <xdr:sp macro="" textlink="">
      <xdr:nvSpPr>
        <xdr:cNvPr id="91" name="円/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77487</xdr:rowOff>
    </xdr:from>
    <xdr:ext cx="762000" cy="259045"/>
    <xdr:sp macro="" textlink="">
      <xdr:nvSpPr>
        <xdr:cNvPr id="92" name="テキスト ボックス 91"/>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93" name="円/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94" name="テキスト ボックス 93"/>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物件費に係る経常収支比率については、類似団体平均値を下回っている。これは、平成１７年度にスタートした新行財政改革に基づく経常的な行政管理に係る経費の削減に伴う効果が大きいためである。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今後は、その後継計画である「</a:t>
          </a:r>
          <a:r>
            <a:rPr kumimoji="0" lang="ja-JP" altLang="en-US" sz="1300" b="0" i="0" u="none" strike="noStrike" kern="0" cap="none" spc="0" normalizeH="0" baseline="0" noProof="0">
              <a:ln>
                <a:noFill/>
              </a:ln>
              <a:solidFill>
                <a:prstClr val="black"/>
              </a:solidFill>
              <a:effectLst/>
              <a:uLnTx/>
              <a:uFillTx/>
              <a:latin typeface="+mn-lt"/>
              <a:ea typeface="+mn-ea"/>
              <a:cs typeface="+mn-cs"/>
            </a:rPr>
            <a:t>第２期</a:t>
          </a:r>
          <a:r>
            <a:rPr kumimoji="0" lang="ja-JP" altLang="ja-JP" sz="1300" b="0" i="0" u="none" strike="noStrike" kern="0" cap="none" spc="0" normalizeH="0" baseline="0" noProof="0">
              <a:ln>
                <a:noFill/>
              </a:ln>
              <a:solidFill>
                <a:prstClr val="black"/>
              </a:solidFill>
              <a:effectLst/>
              <a:uLnTx/>
              <a:uFillTx/>
              <a:latin typeface="+mn-lt"/>
              <a:ea typeface="+mn-ea"/>
              <a:cs typeface="+mn-cs"/>
            </a:rPr>
            <a:t>柏原市行財政健全化戦略」に基づき、この水準を維持</a:t>
          </a:r>
          <a:r>
            <a:rPr kumimoji="0" lang="ja-JP" altLang="en-US" sz="1300" b="0" i="0" u="none" strike="noStrike" kern="0" cap="none" spc="0" normalizeH="0" baseline="0" noProof="0">
              <a:ln>
                <a:noFill/>
              </a:ln>
              <a:solidFill>
                <a:prstClr val="black"/>
              </a:solidFill>
              <a:effectLst/>
              <a:uLnTx/>
              <a:uFillTx/>
              <a:latin typeface="+mn-lt"/>
              <a:ea typeface="+mn-ea"/>
              <a:cs typeface="+mn-cs"/>
            </a:rPr>
            <a:t>でき</a:t>
          </a:r>
          <a:r>
            <a:rPr kumimoji="0" lang="ja-JP" altLang="ja-JP" sz="1300" b="0" i="0" u="none" strike="noStrike" kern="0" cap="none" spc="0" normalizeH="0" baseline="0" noProof="0">
              <a:ln>
                <a:noFill/>
              </a:ln>
              <a:solidFill>
                <a:prstClr val="black"/>
              </a:solidFill>
              <a:effectLst/>
              <a:uLnTx/>
              <a:uFillTx/>
              <a:latin typeface="+mn-lt"/>
              <a:ea typeface="+mn-ea"/>
              <a:cs typeface="+mn-cs"/>
            </a:rPr>
            <a:t>るよう</a:t>
          </a:r>
          <a:r>
            <a:rPr kumimoji="0" lang="ja-JP" altLang="en-US" sz="1300" b="0" i="0" u="none" strike="noStrike" kern="0" cap="none" spc="0" normalizeH="0" baseline="0" noProof="0">
              <a:ln>
                <a:noFill/>
              </a:ln>
              <a:solidFill>
                <a:prstClr val="black"/>
              </a:solidFill>
              <a:effectLst/>
              <a:uLnTx/>
              <a:uFillTx/>
              <a:latin typeface="+mn-lt"/>
              <a:ea typeface="+mn-ea"/>
              <a:cs typeface="+mn-cs"/>
            </a:rPr>
            <a:t>に</a:t>
          </a:r>
          <a:r>
            <a:rPr kumimoji="0" lang="ja-JP" altLang="ja-JP" sz="1300" b="0" i="0" u="none" strike="noStrike" kern="0" cap="none" spc="0" normalizeH="0" baseline="0" noProof="0">
              <a:ln>
                <a:noFill/>
              </a:ln>
              <a:solidFill>
                <a:prstClr val="black"/>
              </a:solidFill>
              <a:effectLst/>
              <a:uLnTx/>
              <a:uFillTx/>
              <a:latin typeface="+mn-lt"/>
              <a:ea typeface="+mn-ea"/>
              <a:cs typeface="+mn-cs"/>
            </a:rPr>
            <a:t>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72136</xdr:rowOff>
    </xdr:from>
    <xdr:to>
      <xdr:col>24</xdr:col>
      <xdr:colOff>31750</xdr:colOff>
      <xdr:row>14</xdr:row>
      <xdr:rowOff>127000</xdr:rowOff>
    </xdr:to>
    <xdr:cxnSp macro="">
      <xdr:nvCxnSpPr>
        <xdr:cNvPr id="125" name="直線コネクタ 124"/>
        <xdr:cNvCxnSpPr/>
      </xdr:nvCxnSpPr>
      <xdr:spPr>
        <a:xfrm flipV="1">
          <a:off x="15671800" y="24724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90424</xdr:rowOff>
    </xdr:from>
    <xdr:to>
      <xdr:col>22</xdr:col>
      <xdr:colOff>565150</xdr:colOff>
      <xdr:row>14</xdr:row>
      <xdr:rowOff>127000</xdr:rowOff>
    </xdr:to>
    <xdr:cxnSp macro="">
      <xdr:nvCxnSpPr>
        <xdr:cNvPr id="128" name="直線コネクタ 127"/>
        <xdr:cNvCxnSpPr/>
      </xdr:nvCxnSpPr>
      <xdr:spPr>
        <a:xfrm>
          <a:off x="14782800" y="2490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11701</xdr:rowOff>
    </xdr:from>
    <xdr:ext cx="736600" cy="259045"/>
    <xdr:sp macro="" textlink="">
      <xdr:nvSpPr>
        <xdr:cNvPr id="130" name="テキスト ボックス 129"/>
        <xdr:cNvSpPr txBox="1"/>
      </xdr:nvSpPr>
      <xdr:spPr>
        <a:xfrm>
          <a:off x="15290800" y="275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81280</xdr:rowOff>
    </xdr:from>
    <xdr:to>
      <xdr:col>21</xdr:col>
      <xdr:colOff>361950</xdr:colOff>
      <xdr:row>14</xdr:row>
      <xdr:rowOff>90424</xdr:rowOff>
    </xdr:to>
    <xdr:cxnSp macro="">
      <xdr:nvCxnSpPr>
        <xdr:cNvPr id="131" name="直線コネクタ 130"/>
        <xdr:cNvCxnSpPr/>
      </xdr:nvCxnSpPr>
      <xdr:spPr>
        <a:xfrm>
          <a:off x="13893800" y="2481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119143</xdr:rowOff>
    </xdr:from>
    <xdr:ext cx="762000" cy="259045"/>
    <xdr:sp macro="" textlink="">
      <xdr:nvSpPr>
        <xdr:cNvPr id="133" name="テキスト ボックス 132"/>
        <xdr:cNvSpPr txBox="1"/>
      </xdr:nvSpPr>
      <xdr:spPr>
        <a:xfrm>
          <a:off x="14401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72136</xdr:rowOff>
    </xdr:from>
    <xdr:to>
      <xdr:col>20</xdr:col>
      <xdr:colOff>158750</xdr:colOff>
      <xdr:row>14</xdr:row>
      <xdr:rowOff>81280</xdr:rowOff>
    </xdr:to>
    <xdr:cxnSp macro="">
      <xdr:nvCxnSpPr>
        <xdr:cNvPr id="134" name="直線コネクタ 133"/>
        <xdr:cNvCxnSpPr/>
      </xdr:nvCxnSpPr>
      <xdr:spPr>
        <a:xfrm>
          <a:off x="13004800" y="24724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38" name="テキスト ボックス 137"/>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21336</xdr:rowOff>
    </xdr:from>
    <xdr:to>
      <xdr:col>24</xdr:col>
      <xdr:colOff>82550</xdr:colOff>
      <xdr:row>14</xdr:row>
      <xdr:rowOff>122936</xdr:rowOff>
    </xdr:to>
    <xdr:sp macro="" textlink="">
      <xdr:nvSpPr>
        <xdr:cNvPr id="144" name="円/楕円 143"/>
        <xdr:cNvSpPr/>
      </xdr:nvSpPr>
      <xdr:spPr>
        <a:xfrm>
          <a:off x="164592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37863</xdr:rowOff>
    </xdr:from>
    <xdr:ext cx="762000" cy="259045"/>
    <xdr:sp macro="" textlink="">
      <xdr:nvSpPr>
        <xdr:cNvPr id="145" name="物件費該当値テキスト"/>
        <xdr:cNvSpPr txBox="1"/>
      </xdr:nvSpPr>
      <xdr:spPr>
        <a:xfrm>
          <a:off x="16598900" y="226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6" name="円/楕円 145"/>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47" name="テキスト ボックス 146"/>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39624</xdr:rowOff>
    </xdr:from>
    <xdr:to>
      <xdr:col>21</xdr:col>
      <xdr:colOff>412750</xdr:colOff>
      <xdr:row>14</xdr:row>
      <xdr:rowOff>141224</xdr:rowOff>
    </xdr:to>
    <xdr:sp macro="" textlink="">
      <xdr:nvSpPr>
        <xdr:cNvPr id="148" name="円/楕円 147"/>
        <xdr:cNvSpPr/>
      </xdr:nvSpPr>
      <xdr:spPr>
        <a:xfrm>
          <a:off x="14732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151401</xdr:rowOff>
    </xdr:from>
    <xdr:ext cx="762000" cy="259045"/>
    <xdr:sp macro="" textlink="">
      <xdr:nvSpPr>
        <xdr:cNvPr id="149" name="テキスト ボックス 148"/>
        <xdr:cNvSpPr txBox="1"/>
      </xdr:nvSpPr>
      <xdr:spPr>
        <a:xfrm>
          <a:off x="14401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30480</xdr:rowOff>
    </xdr:from>
    <xdr:to>
      <xdr:col>20</xdr:col>
      <xdr:colOff>209550</xdr:colOff>
      <xdr:row>14</xdr:row>
      <xdr:rowOff>132080</xdr:rowOff>
    </xdr:to>
    <xdr:sp macro="" textlink="">
      <xdr:nvSpPr>
        <xdr:cNvPr id="150" name="円/楕円 149"/>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142257</xdr:rowOff>
    </xdr:from>
    <xdr:ext cx="762000" cy="259045"/>
    <xdr:sp macro="" textlink="">
      <xdr:nvSpPr>
        <xdr:cNvPr id="151" name="テキスト ボックス 150"/>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21336</xdr:rowOff>
    </xdr:from>
    <xdr:to>
      <xdr:col>19</xdr:col>
      <xdr:colOff>6350</xdr:colOff>
      <xdr:row>14</xdr:row>
      <xdr:rowOff>122936</xdr:rowOff>
    </xdr:to>
    <xdr:sp macro="" textlink="">
      <xdr:nvSpPr>
        <xdr:cNvPr id="152" name="円/楕円 151"/>
        <xdr:cNvSpPr/>
      </xdr:nvSpPr>
      <xdr:spPr>
        <a:xfrm>
          <a:off x="12954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133113</xdr:rowOff>
    </xdr:from>
    <xdr:ext cx="762000" cy="259045"/>
    <xdr:sp macro="" textlink="">
      <xdr:nvSpPr>
        <xdr:cNvPr id="153" name="テキスト ボックス 152"/>
        <xdr:cNvSpPr txBox="1"/>
      </xdr:nvSpPr>
      <xdr:spPr>
        <a:xfrm>
          <a:off x="12623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扶助費に係る経常収支比率は前年度より０．８ポイント改善したものの、依然として類似団体平均を大きく上回っている。これは、生活保護世帯数の減に伴い保護費は減となったが、こども医療扶助の対象者の拡充に伴い子育て支援費が増となったこと、また障害者（児）支援に係る給付費が増となったことなどによるものであ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扶助費については、少子高齢化の進展に伴い今後も増える見込みであるが、市民サービスを低下させることなく、資格審査の適正化や各種事業の見直しを進め、財政を圧迫する上昇傾向に歯止めをかけられるよう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133350</xdr:rowOff>
    </xdr:from>
    <xdr:to>
      <xdr:col>7</xdr:col>
      <xdr:colOff>15875</xdr:colOff>
      <xdr:row>58</xdr:row>
      <xdr:rowOff>63500</xdr:rowOff>
    </xdr:to>
    <xdr:cxnSp macro="">
      <xdr:nvCxnSpPr>
        <xdr:cNvPr id="186" name="直線コネクタ 185"/>
        <xdr:cNvCxnSpPr/>
      </xdr:nvCxnSpPr>
      <xdr:spPr>
        <a:xfrm flipV="1">
          <a:off x="3987800" y="9906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58</xdr:row>
      <xdr:rowOff>63500</xdr:rowOff>
    </xdr:to>
    <xdr:cxnSp macro="">
      <xdr:nvCxnSpPr>
        <xdr:cNvPr id="189" name="直線コネクタ 188"/>
        <xdr:cNvCxnSpPr/>
      </xdr:nvCxnSpPr>
      <xdr:spPr>
        <a:xfrm>
          <a:off x="3098800" y="96901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60977</xdr:rowOff>
    </xdr:from>
    <xdr:ext cx="736600" cy="259045"/>
    <xdr:sp macro="" textlink="">
      <xdr:nvSpPr>
        <xdr:cNvPr id="191" name="テキスト ボックス 190"/>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152400</xdr:rowOff>
    </xdr:to>
    <xdr:cxnSp macro="">
      <xdr:nvCxnSpPr>
        <xdr:cNvPr id="192" name="直線コネクタ 191"/>
        <xdr:cNvCxnSpPr/>
      </xdr:nvCxnSpPr>
      <xdr:spPr>
        <a:xfrm flipV="1">
          <a:off x="2209800" y="9690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194" name="テキスト ボックス 193"/>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152400</xdr:rowOff>
    </xdr:from>
    <xdr:to>
      <xdr:col>3</xdr:col>
      <xdr:colOff>142875</xdr:colOff>
      <xdr:row>57</xdr:row>
      <xdr:rowOff>6350</xdr:rowOff>
    </xdr:to>
    <xdr:cxnSp macro="">
      <xdr:nvCxnSpPr>
        <xdr:cNvPr id="195" name="直線コネクタ 194"/>
        <xdr:cNvCxnSpPr/>
      </xdr:nvCxnSpPr>
      <xdr:spPr>
        <a:xfrm flipV="1">
          <a:off x="1320800" y="975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156227</xdr:rowOff>
    </xdr:from>
    <xdr:ext cx="762000" cy="259045"/>
    <xdr:sp macro="" textlink="">
      <xdr:nvSpPr>
        <xdr:cNvPr id="197" name="テキスト ボックス 196"/>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82550</xdr:rowOff>
    </xdr:from>
    <xdr:to>
      <xdr:col>7</xdr:col>
      <xdr:colOff>66675</xdr:colOff>
      <xdr:row>58</xdr:row>
      <xdr:rowOff>12700</xdr:rowOff>
    </xdr:to>
    <xdr:sp macro="" textlink="">
      <xdr:nvSpPr>
        <xdr:cNvPr id="205" name="円/楕円 204"/>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54627</xdr:rowOff>
    </xdr:from>
    <xdr:ext cx="762000" cy="259045"/>
    <xdr:sp macro="" textlink="">
      <xdr:nvSpPr>
        <xdr:cNvPr id="206" name="扶助費該当値テキスト"/>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12700</xdr:rowOff>
    </xdr:from>
    <xdr:to>
      <xdr:col>5</xdr:col>
      <xdr:colOff>600075</xdr:colOff>
      <xdr:row>58</xdr:row>
      <xdr:rowOff>114300</xdr:rowOff>
    </xdr:to>
    <xdr:sp macro="" textlink="">
      <xdr:nvSpPr>
        <xdr:cNvPr id="207" name="円/楕円 206"/>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99077</xdr:rowOff>
    </xdr:from>
    <xdr:ext cx="736600" cy="259045"/>
    <xdr:sp macro="" textlink="">
      <xdr:nvSpPr>
        <xdr:cNvPr id="208" name="テキスト ボックス 207"/>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9" name="円/楕円 208"/>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0" name="テキスト ボックス 20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101600</xdr:rowOff>
    </xdr:from>
    <xdr:to>
      <xdr:col>3</xdr:col>
      <xdr:colOff>193675</xdr:colOff>
      <xdr:row>57</xdr:row>
      <xdr:rowOff>31750</xdr:rowOff>
    </xdr:to>
    <xdr:sp macro="" textlink="">
      <xdr:nvSpPr>
        <xdr:cNvPr id="211" name="円/楕円 210"/>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16527</xdr:rowOff>
    </xdr:from>
    <xdr:ext cx="762000" cy="259045"/>
    <xdr:sp macro="" textlink="">
      <xdr:nvSpPr>
        <xdr:cNvPr id="212" name="テキスト ボックス 211"/>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127000</xdr:rowOff>
    </xdr:from>
    <xdr:to>
      <xdr:col>1</xdr:col>
      <xdr:colOff>676275</xdr:colOff>
      <xdr:row>57</xdr:row>
      <xdr:rowOff>57150</xdr:rowOff>
    </xdr:to>
    <xdr:sp macro="" textlink="">
      <xdr:nvSpPr>
        <xdr:cNvPr id="213" name="円/楕円 212"/>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41927</xdr:rowOff>
    </xdr:from>
    <xdr:ext cx="762000" cy="259045"/>
    <xdr:sp macro="" textlink="">
      <xdr:nvSpPr>
        <xdr:cNvPr id="214" name="テキスト ボックス 213"/>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その他に係る経常収支比率は平成２６年度に下水道事業会計が法適化されたことにより類似団体平均を下回っているが、前年度より０．５ポイント悪化している。これは、国民健康保険事業会計や介護保険事業会計など特別会計への繰出金が増となったことなどによるものであ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今後も保険料の適正化や徴収率の向上を図り、普通会計の負担を減らすことができるように努める。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117475</xdr:rowOff>
    </xdr:to>
    <xdr:cxnSp macro="">
      <xdr:nvCxnSpPr>
        <xdr:cNvPr id="251" name="直線コネクタ 250"/>
        <xdr:cNvCxnSpPr/>
      </xdr:nvCxnSpPr>
      <xdr:spPr>
        <a:xfrm>
          <a:off x="15671800" y="98425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59</xdr:row>
      <xdr:rowOff>127000</xdr:rowOff>
    </xdr:to>
    <xdr:cxnSp macro="">
      <xdr:nvCxnSpPr>
        <xdr:cNvPr id="254" name="直線コネクタ 253"/>
        <xdr:cNvCxnSpPr/>
      </xdr:nvCxnSpPr>
      <xdr:spPr>
        <a:xfrm flipV="1">
          <a:off x="14782800" y="98425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143527</xdr:rowOff>
    </xdr:from>
    <xdr:ext cx="736600" cy="259045"/>
    <xdr:sp macro="" textlink="">
      <xdr:nvSpPr>
        <xdr:cNvPr id="256" name="テキスト ボックス 255"/>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127000</xdr:rowOff>
    </xdr:from>
    <xdr:to>
      <xdr:col>21</xdr:col>
      <xdr:colOff>361950</xdr:colOff>
      <xdr:row>60</xdr:row>
      <xdr:rowOff>12700</xdr:rowOff>
    </xdr:to>
    <xdr:cxnSp macro="">
      <xdr:nvCxnSpPr>
        <xdr:cNvPr id="257" name="直線コネクタ 256"/>
        <xdr:cNvCxnSpPr/>
      </xdr:nvCxnSpPr>
      <xdr:spPr>
        <a:xfrm flipV="1">
          <a:off x="13893800" y="10242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165100</xdr:rowOff>
    </xdr:from>
    <xdr:to>
      <xdr:col>20</xdr:col>
      <xdr:colOff>158750</xdr:colOff>
      <xdr:row>60</xdr:row>
      <xdr:rowOff>12700</xdr:rowOff>
    </xdr:to>
    <xdr:cxnSp macro="">
      <xdr:nvCxnSpPr>
        <xdr:cNvPr id="260" name="直線コネクタ 259"/>
        <xdr:cNvCxnSpPr/>
      </xdr:nvCxnSpPr>
      <xdr:spPr>
        <a:xfrm>
          <a:off x="13004800" y="10280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102252</xdr:rowOff>
    </xdr:from>
    <xdr:ext cx="762000" cy="259045"/>
    <xdr:sp macro="" textlink="">
      <xdr:nvSpPr>
        <xdr:cNvPr id="264" name="テキスト ボックス 263"/>
        <xdr:cNvSpPr txBox="1"/>
      </xdr:nvSpPr>
      <xdr:spPr>
        <a:xfrm>
          <a:off x="12623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66675</xdr:rowOff>
    </xdr:from>
    <xdr:to>
      <xdr:col>24</xdr:col>
      <xdr:colOff>82550</xdr:colOff>
      <xdr:row>57</xdr:row>
      <xdr:rowOff>168275</xdr:rowOff>
    </xdr:to>
    <xdr:sp macro="" textlink="">
      <xdr:nvSpPr>
        <xdr:cNvPr id="270" name="円/楕円 269"/>
        <xdr:cNvSpPr/>
      </xdr:nvSpPr>
      <xdr:spPr>
        <a:xfrm>
          <a:off x="164592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83202</xdr:rowOff>
    </xdr:from>
    <xdr:ext cx="762000" cy="259045"/>
    <xdr:sp macro="" textlink="">
      <xdr:nvSpPr>
        <xdr:cNvPr id="271" name="その他該当値テキスト"/>
        <xdr:cNvSpPr txBox="1"/>
      </xdr:nvSpPr>
      <xdr:spPr>
        <a:xfrm>
          <a:off x="16598900" y="968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2" name="円/楕円 271"/>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73" name="テキスト ボックス 272"/>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76200</xdr:rowOff>
    </xdr:from>
    <xdr:to>
      <xdr:col>21</xdr:col>
      <xdr:colOff>412750</xdr:colOff>
      <xdr:row>60</xdr:row>
      <xdr:rowOff>6350</xdr:rowOff>
    </xdr:to>
    <xdr:sp macro="" textlink="">
      <xdr:nvSpPr>
        <xdr:cNvPr id="274" name="円/楕円 273"/>
        <xdr:cNvSpPr/>
      </xdr:nvSpPr>
      <xdr:spPr>
        <a:xfrm>
          <a:off x="14732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162577</xdr:rowOff>
    </xdr:from>
    <xdr:ext cx="762000" cy="259045"/>
    <xdr:sp macro="" textlink="">
      <xdr:nvSpPr>
        <xdr:cNvPr id="275" name="テキスト ボックス 274"/>
        <xdr:cNvSpPr txBox="1"/>
      </xdr:nvSpPr>
      <xdr:spPr>
        <a:xfrm>
          <a:off x="14401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133350</xdr:rowOff>
    </xdr:from>
    <xdr:to>
      <xdr:col>20</xdr:col>
      <xdr:colOff>209550</xdr:colOff>
      <xdr:row>60</xdr:row>
      <xdr:rowOff>63500</xdr:rowOff>
    </xdr:to>
    <xdr:sp macro="" textlink="">
      <xdr:nvSpPr>
        <xdr:cNvPr id="276" name="円/楕円 275"/>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48277</xdr:rowOff>
    </xdr:from>
    <xdr:ext cx="762000" cy="259045"/>
    <xdr:sp macro="" textlink="">
      <xdr:nvSpPr>
        <xdr:cNvPr id="277" name="テキスト ボックス 276"/>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114300</xdr:rowOff>
    </xdr:from>
    <xdr:to>
      <xdr:col>19</xdr:col>
      <xdr:colOff>6350</xdr:colOff>
      <xdr:row>60</xdr:row>
      <xdr:rowOff>44450</xdr:rowOff>
    </xdr:to>
    <xdr:sp macro="" textlink="">
      <xdr:nvSpPr>
        <xdr:cNvPr id="278" name="円/楕円 277"/>
        <xdr:cNvSpPr/>
      </xdr:nvSpPr>
      <xdr:spPr>
        <a:xfrm>
          <a:off x="12954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29227</xdr:rowOff>
    </xdr:from>
    <xdr:ext cx="762000" cy="259045"/>
    <xdr:sp macro="" textlink="">
      <xdr:nvSpPr>
        <xdr:cNvPr id="279" name="テキスト ボックス 278"/>
        <xdr:cNvSpPr txBox="1"/>
      </xdr:nvSpPr>
      <xdr:spPr>
        <a:xfrm>
          <a:off x="12623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補助費等に係る経常収支比率は類似団体平均を大きく上回っている。これは、</a:t>
          </a:r>
          <a:r>
            <a:rPr kumimoji="0" lang="ja-JP" altLang="en-US" sz="1100" b="0" i="0" u="none" strike="noStrike" kern="0" cap="none" spc="0" normalizeH="0" baseline="0" noProof="0">
              <a:ln>
                <a:noFill/>
              </a:ln>
              <a:solidFill>
                <a:prstClr val="black"/>
              </a:solidFill>
              <a:effectLst/>
              <a:uLnTx/>
              <a:uFillTx/>
              <a:latin typeface="+mn-lt"/>
              <a:ea typeface="+mn-ea"/>
              <a:cs typeface="+mn-cs"/>
            </a:rPr>
            <a:t>ごみ</a:t>
          </a:r>
          <a:r>
            <a:rPr kumimoji="0" lang="ja-JP" altLang="ja-JP" sz="1100" b="0" i="0" u="none" strike="noStrike" kern="0" cap="none" spc="0" normalizeH="0" baseline="0" noProof="0">
              <a:ln>
                <a:noFill/>
              </a:ln>
              <a:solidFill>
                <a:prstClr val="black"/>
              </a:solidFill>
              <a:effectLst/>
              <a:uLnTx/>
              <a:uFillTx/>
              <a:latin typeface="+mn-lt"/>
              <a:ea typeface="+mn-ea"/>
              <a:cs typeface="+mn-cs"/>
            </a:rPr>
            <a:t>・し尿処理、消防、学校給食業務を一部事務組合で行っており、これらの負担金を支出しているためである。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a:t>
          </a:r>
          <a:r>
            <a:rPr kumimoji="0" lang="ja-JP" altLang="en-US" sz="1100" b="0" i="0" u="none" strike="noStrike" kern="0" cap="none" spc="0" normalizeH="0" baseline="0" noProof="0">
              <a:ln>
                <a:noFill/>
              </a:ln>
              <a:solidFill>
                <a:prstClr val="black"/>
              </a:solidFill>
              <a:effectLst/>
              <a:uLnTx/>
              <a:uFillTx/>
              <a:latin typeface="+mn-lt"/>
              <a:ea typeface="+mn-ea"/>
              <a:cs typeface="+mn-cs"/>
            </a:rPr>
            <a:t>も一部事務組合に対して</a:t>
          </a:r>
          <a:r>
            <a:rPr kumimoji="0" lang="ja-JP" altLang="ja-JP" sz="1100" b="0" i="0" u="none" strike="noStrike" kern="0" cap="none" spc="0" normalizeH="0" baseline="0" noProof="0">
              <a:ln>
                <a:noFill/>
              </a:ln>
              <a:solidFill>
                <a:prstClr val="black"/>
              </a:solidFill>
              <a:effectLst/>
              <a:uLnTx/>
              <a:uFillTx/>
              <a:latin typeface="+mn-lt"/>
              <a:ea typeface="+mn-ea"/>
              <a:cs typeface="+mn-cs"/>
            </a:rPr>
            <a:t>行財政改革を促し、構成市の負担を少しでも抑制できるように努める。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29845</xdr:rowOff>
    </xdr:from>
    <xdr:to>
      <xdr:col>24</xdr:col>
      <xdr:colOff>31750</xdr:colOff>
      <xdr:row>41</xdr:row>
      <xdr:rowOff>86995</xdr:rowOff>
    </xdr:to>
    <xdr:cxnSp macro="">
      <xdr:nvCxnSpPr>
        <xdr:cNvPr id="307" name="直線コネクタ 306"/>
        <xdr:cNvCxnSpPr/>
      </xdr:nvCxnSpPr>
      <xdr:spPr>
        <a:xfrm>
          <a:off x="15671800" y="70592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81280</xdr:rowOff>
    </xdr:from>
    <xdr:to>
      <xdr:col>22</xdr:col>
      <xdr:colOff>565150</xdr:colOff>
      <xdr:row>41</xdr:row>
      <xdr:rowOff>29845</xdr:rowOff>
    </xdr:to>
    <xdr:cxnSp macro="">
      <xdr:nvCxnSpPr>
        <xdr:cNvPr id="310" name="直線コネクタ 309"/>
        <xdr:cNvCxnSpPr/>
      </xdr:nvCxnSpPr>
      <xdr:spPr>
        <a:xfrm>
          <a:off x="14782800" y="6767830"/>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147972</xdr:rowOff>
    </xdr:from>
    <xdr:ext cx="736600" cy="259045"/>
    <xdr:sp macro="" textlink="">
      <xdr:nvSpPr>
        <xdr:cNvPr id="312" name="テキスト ボックス 311"/>
        <xdr:cNvSpPr txBox="1"/>
      </xdr:nvSpPr>
      <xdr:spPr>
        <a:xfrm>
          <a:off x="15290800" y="61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12700</xdr:rowOff>
    </xdr:from>
    <xdr:to>
      <xdr:col>21</xdr:col>
      <xdr:colOff>361950</xdr:colOff>
      <xdr:row>39</xdr:row>
      <xdr:rowOff>81280</xdr:rowOff>
    </xdr:to>
    <xdr:cxnSp macro="">
      <xdr:nvCxnSpPr>
        <xdr:cNvPr id="313" name="直線コネクタ 312"/>
        <xdr:cNvCxnSpPr/>
      </xdr:nvCxnSpPr>
      <xdr:spPr>
        <a:xfrm>
          <a:off x="13893800" y="66992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12700</xdr:rowOff>
    </xdr:from>
    <xdr:to>
      <xdr:col>20</xdr:col>
      <xdr:colOff>158750</xdr:colOff>
      <xdr:row>39</xdr:row>
      <xdr:rowOff>52705</xdr:rowOff>
    </xdr:to>
    <xdr:cxnSp macro="">
      <xdr:nvCxnSpPr>
        <xdr:cNvPr id="316" name="直線コネクタ 315"/>
        <xdr:cNvCxnSpPr/>
      </xdr:nvCxnSpPr>
      <xdr:spPr>
        <a:xfrm flipV="1">
          <a:off x="13004800" y="66992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153687</xdr:rowOff>
    </xdr:from>
    <xdr:ext cx="762000" cy="259045"/>
    <xdr:sp macro="" textlink="">
      <xdr:nvSpPr>
        <xdr:cNvPr id="318" name="テキスト ボックス 317"/>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41</xdr:row>
      <xdr:rowOff>36195</xdr:rowOff>
    </xdr:from>
    <xdr:to>
      <xdr:col>24</xdr:col>
      <xdr:colOff>82550</xdr:colOff>
      <xdr:row>41</xdr:row>
      <xdr:rowOff>137795</xdr:rowOff>
    </xdr:to>
    <xdr:sp macro="" textlink="">
      <xdr:nvSpPr>
        <xdr:cNvPr id="326" name="円/楕円 325"/>
        <xdr:cNvSpPr/>
      </xdr:nvSpPr>
      <xdr:spPr>
        <a:xfrm>
          <a:off x="16459200" y="706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116222</xdr:rowOff>
    </xdr:from>
    <xdr:ext cx="762000" cy="259045"/>
    <xdr:sp macro="" textlink="">
      <xdr:nvSpPr>
        <xdr:cNvPr id="327" name="補助費等該当値テキスト"/>
        <xdr:cNvSpPr txBox="1"/>
      </xdr:nvSpPr>
      <xdr:spPr>
        <a:xfrm>
          <a:off x="16598900" y="697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150495</xdr:rowOff>
    </xdr:from>
    <xdr:to>
      <xdr:col>22</xdr:col>
      <xdr:colOff>615950</xdr:colOff>
      <xdr:row>41</xdr:row>
      <xdr:rowOff>80645</xdr:rowOff>
    </xdr:to>
    <xdr:sp macro="" textlink="">
      <xdr:nvSpPr>
        <xdr:cNvPr id="328" name="円/楕円 327"/>
        <xdr:cNvSpPr/>
      </xdr:nvSpPr>
      <xdr:spPr>
        <a:xfrm>
          <a:off x="15621000" y="70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65422</xdr:rowOff>
    </xdr:from>
    <xdr:ext cx="736600" cy="259045"/>
    <xdr:sp macro="" textlink="">
      <xdr:nvSpPr>
        <xdr:cNvPr id="329" name="テキスト ボックス 328"/>
        <xdr:cNvSpPr txBox="1"/>
      </xdr:nvSpPr>
      <xdr:spPr>
        <a:xfrm>
          <a:off x="15290800" y="709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30480</xdr:rowOff>
    </xdr:from>
    <xdr:to>
      <xdr:col>21</xdr:col>
      <xdr:colOff>412750</xdr:colOff>
      <xdr:row>39</xdr:row>
      <xdr:rowOff>132080</xdr:rowOff>
    </xdr:to>
    <xdr:sp macro="" textlink="">
      <xdr:nvSpPr>
        <xdr:cNvPr id="330" name="円/楕円 329"/>
        <xdr:cNvSpPr/>
      </xdr:nvSpPr>
      <xdr:spPr>
        <a:xfrm>
          <a:off x="1473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116857</xdr:rowOff>
    </xdr:from>
    <xdr:ext cx="762000" cy="259045"/>
    <xdr:sp macro="" textlink="">
      <xdr:nvSpPr>
        <xdr:cNvPr id="331" name="テキスト ボックス 330"/>
        <xdr:cNvSpPr txBox="1"/>
      </xdr:nvSpPr>
      <xdr:spPr>
        <a:xfrm>
          <a:off x="14401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133350</xdr:rowOff>
    </xdr:from>
    <xdr:to>
      <xdr:col>20</xdr:col>
      <xdr:colOff>209550</xdr:colOff>
      <xdr:row>39</xdr:row>
      <xdr:rowOff>63500</xdr:rowOff>
    </xdr:to>
    <xdr:sp macro="" textlink="">
      <xdr:nvSpPr>
        <xdr:cNvPr id="332" name="円/楕円 331"/>
        <xdr:cNvSpPr/>
      </xdr:nvSpPr>
      <xdr:spPr>
        <a:xfrm>
          <a:off x="13843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48277</xdr:rowOff>
    </xdr:from>
    <xdr:ext cx="762000" cy="259045"/>
    <xdr:sp macro="" textlink="">
      <xdr:nvSpPr>
        <xdr:cNvPr id="333" name="テキスト ボックス 332"/>
        <xdr:cNvSpPr txBox="1"/>
      </xdr:nvSpPr>
      <xdr:spPr>
        <a:xfrm>
          <a:off x="13512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1905</xdr:rowOff>
    </xdr:from>
    <xdr:to>
      <xdr:col>19</xdr:col>
      <xdr:colOff>6350</xdr:colOff>
      <xdr:row>39</xdr:row>
      <xdr:rowOff>103505</xdr:rowOff>
    </xdr:to>
    <xdr:sp macro="" textlink="">
      <xdr:nvSpPr>
        <xdr:cNvPr id="334" name="円/楕円 333"/>
        <xdr:cNvSpPr/>
      </xdr:nvSpPr>
      <xdr:spPr>
        <a:xfrm>
          <a:off x="12954000" y="66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88282</xdr:rowOff>
    </xdr:from>
    <xdr:ext cx="762000" cy="259045"/>
    <xdr:sp macro="" textlink="">
      <xdr:nvSpPr>
        <xdr:cNvPr id="335" name="テキスト ボックス 334"/>
        <xdr:cNvSpPr txBox="1"/>
      </xdr:nvSpPr>
      <xdr:spPr>
        <a:xfrm>
          <a:off x="12623800" y="677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公債費に係る経常収支比率は前年度より０．８ポイント改善し、類似団体平均を下回っているが、これは減税補てん債の償還が終了したことなどによるものである。</a:t>
          </a:r>
          <a:endParaRPr kumimoji="1" lang="en-US" altLang="ja-JP" sz="105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　しかし、公営企業の元利償還金に対する繰出金などの準元利償還金を含めたベースでは人口１人当たりの決算額が前年度に引き続き上回っており、これは下水道事業会計や病院事業会計への繰出金や一部事務組合の負担金が平均を大きく上回っているためである。</a:t>
          </a:r>
          <a:endParaRPr kumimoji="1" lang="en-US" altLang="ja-JP" sz="105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　今後も地方債の新規発行を伴う新規事業の精査に努め、起債残高の抑制に努める。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154432</xdr:rowOff>
    </xdr:from>
    <xdr:to>
      <xdr:col>7</xdr:col>
      <xdr:colOff>15875</xdr:colOff>
      <xdr:row>77</xdr:row>
      <xdr:rowOff>19558</xdr:rowOff>
    </xdr:to>
    <xdr:cxnSp macro="">
      <xdr:nvCxnSpPr>
        <xdr:cNvPr id="365" name="直線コネクタ 364"/>
        <xdr:cNvCxnSpPr/>
      </xdr:nvCxnSpPr>
      <xdr:spPr>
        <a:xfrm flipV="1">
          <a:off x="3987800" y="131846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6"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19558</xdr:rowOff>
    </xdr:from>
    <xdr:to>
      <xdr:col>5</xdr:col>
      <xdr:colOff>549275</xdr:colOff>
      <xdr:row>77</xdr:row>
      <xdr:rowOff>28702</xdr:rowOff>
    </xdr:to>
    <xdr:cxnSp macro="">
      <xdr:nvCxnSpPr>
        <xdr:cNvPr id="368" name="直線コネクタ 367"/>
        <xdr:cNvCxnSpPr/>
      </xdr:nvCxnSpPr>
      <xdr:spPr>
        <a:xfrm flipV="1">
          <a:off x="3098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0" name="テキスト ボックス 36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159004</xdr:rowOff>
    </xdr:from>
    <xdr:to>
      <xdr:col>4</xdr:col>
      <xdr:colOff>346075</xdr:colOff>
      <xdr:row>77</xdr:row>
      <xdr:rowOff>28702</xdr:rowOff>
    </xdr:to>
    <xdr:cxnSp macro="">
      <xdr:nvCxnSpPr>
        <xdr:cNvPr id="371" name="直線コネクタ 370"/>
        <xdr:cNvCxnSpPr/>
      </xdr:nvCxnSpPr>
      <xdr:spPr>
        <a:xfrm>
          <a:off x="2209800" y="13189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3" name="テキスト ボックス 372"/>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76</xdr:row>
      <xdr:rowOff>159004</xdr:rowOff>
    </xdr:to>
    <xdr:cxnSp macro="">
      <xdr:nvCxnSpPr>
        <xdr:cNvPr id="374" name="直線コネクタ 373"/>
        <xdr:cNvCxnSpPr/>
      </xdr:nvCxnSpPr>
      <xdr:spPr>
        <a:xfrm>
          <a:off x="1320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6" name="テキスト ボックス 375"/>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8" name="テキスト ボックス 377"/>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103632</xdr:rowOff>
    </xdr:from>
    <xdr:to>
      <xdr:col>7</xdr:col>
      <xdr:colOff>66675</xdr:colOff>
      <xdr:row>77</xdr:row>
      <xdr:rowOff>33782</xdr:rowOff>
    </xdr:to>
    <xdr:sp macro="" textlink="">
      <xdr:nvSpPr>
        <xdr:cNvPr id="384" name="円/楕円 383"/>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120159</xdr:rowOff>
    </xdr:from>
    <xdr:ext cx="762000" cy="259045"/>
    <xdr:sp macro="" textlink="">
      <xdr:nvSpPr>
        <xdr:cNvPr id="385"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140208</xdr:rowOff>
    </xdr:from>
    <xdr:to>
      <xdr:col>5</xdr:col>
      <xdr:colOff>600075</xdr:colOff>
      <xdr:row>77</xdr:row>
      <xdr:rowOff>70358</xdr:rowOff>
    </xdr:to>
    <xdr:sp macro="" textlink="">
      <xdr:nvSpPr>
        <xdr:cNvPr id="386" name="円/楕円 385"/>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80535</xdr:rowOff>
    </xdr:from>
    <xdr:ext cx="736600" cy="259045"/>
    <xdr:sp macro="" textlink="">
      <xdr:nvSpPr>
        <xdr:cNvPr id="387" name="テキスト ボックス 386"/>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149352</xdr:rowOff>
    </xdr:from>
    <xdr:to>
      <xdr:col>4</xdr:col>
      <xdr:colOff>396875</xdr:colOff>
      <xdr:row>77</xdr:row>
      <xdr:rowOff>79502</xdr:rowOff>
    </xdr:to>
    <xdr:sp macro="" textlink="">
      <xdr:nvSpPr>
        <xdr:cNvPr id="388" name="円/楕円 387"/>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89679</xdr:rowOff>
    </xdr:from>
    <xdr:ext cx="762000" cy="259045"/>
    <xdr:sp macro="" textlink="">
      <xdr:nvSpPr>
        <xdr:cNvPr id="389" name="テキスト ボックス 388"/>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108204</xdr:rowOff>
    </xdr:from>
    <xdr:to>
      <xdr:col>3</xdr:col>
      <xdr:colOff>193675</xdr:colOff>
      <xdr:row>77</xdr:row>
      <xdr:rowOff>38354</xdr:rowOff>
    </xdr:to>
    <xdr:sp macro="" textlink="">
      <xdr:nvSpPr>
        <xdr:cNvPr id="390" name="円/楕円 389"/>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48531</xdr:rowOff>
    </xdr:from>
    <xdr:ext cx="762000" cy="259045"/>
    <xdr:sp macro="" textlink="">
      <xdr:nvSpPr>
        <xdr:cNvPr id="391" name="テキスト ボックス 390"/>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92" name="円/楕円 391"/>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93" name="テキスト ボックス 392"/>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依然として類似団体平均を上回っているうえに、前年度より</a:t>
          </a:r>
          <a:r>
            <a:rPr kumimoji="0" lang="ja-JP" altLang="en-US" sz="1100" b="0" i="0" u="none" strike="noStrike" kern="0" cap="none" spc="0" normalizeH="0" baseline="0" noProof="0">
              <a:ln>
                <a:noFill/>
              </a:ln>
              <a:solidFill>
                <a:prstClr val="black"/>
              </a:solidFill>
              <a:effectLst/>
              <a:uLnTx/>
              <a:uFillTx/>
              <a:latin typeface="+mn-lt"/>
              <a:ea typeface="+mn-ea"/>
              <a:cs typeface="+mn-cs"/>
            </a:rPr>
            <a:t>０．６</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ポイント悪化</a:t>
          </a:r>
          <a:r>
            <a:rPr kumimoji="0" lang="ja-JP" altLang="en-US" sz="1100" b="0" i="0" u="none" strike="noStrike" kern="0" cap="none" spc="0" normalizeH="0" baseline="0" noProof="0">
              <a:ln>
                <a:noFill/>
              </a:ln>
              <a:solidFill>
                <a:prstClr val="black"/>
              </a:solidFill>
              <a:effectLst/>
              <a:uLnTx/>
              <a:uFillTx/>
              <a:latin typeface="+mn-lt"/>
              <a:ea typeface="+mn-ea"/>
              <a:cs typeface="+mn-cs"/>
            </a:rPr>
            <a:t>している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。これは、</a:t>
          </a:r>
          <a:r>
            <a:rPr kumimoji="0" lang="ja-JP" altLang="en-US" sz="1100" b="0" i="0" u="none" strike="noStrike" kern="0" cap="none" spc="0" normalizeH="0" baseline="0" noProof="0">
              <a:ln>
                <a:noFill/>
              </a:ln>
              <a:solidFill>
                <a:prstClr val="black"/>
              </a:solidFill>
              <a:effectLst/>
              <a:uLnTx/>
              <a:uFillTx/>
              <a:latin typeface="+mn-lt"/>
              <a:ea typeface="+mn-ea"/>
              <a:cs typeface="+mn-cs"/>
            </a:rPr>
            <a:t>人件費が前年度と比較して増となったこと、</a:t>
          </a:r>
          <a:r>
            <a:rPr kumimoji="0" lang="ja-JP" altLang="ja-JP" sz="1100" b="0" i="0" u="none" strike="noStrike" kern="0" cap="none" spc="0" normalizeH="0" baseline="0" noProof="0">
              <a:ln>
                <a:noFill/>
              </a:ln>
              <a:solidFill>
                <a:prstClr val="black"/>
              </a:solidFill>
              <a:effectLst/>
              <a:uLnTx/>
              <a:uFillTx/>
              <a:latin typeface="+mn-lt"/>
              <a:ea typeface="+mn-ea"/>
              <a:cs typeface="+mn-cs"/>
            </a:rPr>
            <a:t>補助費</a:t>
          </a:r>
          <a:r>
            <a:rPr kumimoji="0" lang="ja-JP" altLang="en-US" sz="1100" b="0" i="0" u="none" strike="noStrike" kern="0" cap="none" spc="0" normalizeH="0" baseline="0" noProof="0">
              <a:ln>
                <a:noFill/>
              </a:ln>
              <a:solidFill>
                <a:prstClr val="black"/>
              </a:solidFill>
              <a:effectLst/>
              <a:uLnTx/>
              <a:uFillTx/>
              <a:latin typeface="+mn-lt"/>
              <a:ea typeface="+mn-ea"/>
              <a:cs typeface="+mn-cs"/>
            </a:rPr>
            <a:t>及び</a:t>
          </a:r>
          <a:r>
            <a:rPr kumimoji="0" lang="ja-JP" altLang="ja-JP" sz="1100" b="0" i="0" u="none" strike="noStrike" kern="0" cap="none" spc="0" normalizeH="0" baseline="0" noProof="0">
              <a:ln>
                <a:noFill/>
              </a:ln>
              <a:solidFill>
                <a:prstClr val="black"/>
              </a:solidFill>
              <a:effectLst/>
              <a:uLnTx/>
              <a:uFillTx/>
              <a:latin typeface="+mn-lt"/>
              <a:ea typeface="+mn-ea"/>
              <a:cs typeface="+mn-cs"/>
            </a:rPr>
            <a:t>扶助費が類似団体と比較して多いこと</a:t>
          </a:r>
          <a:r>
            <a:rPr kumimoji="0" lang="ja-JP" altLang="en-US" sz="1100" b="0" i="0" u="none" strike="noStrike" kern="0" cap="none" spc="0" normalizeH="0" baseline="0" noProof="0">
              <a:ln>
                <a:noFill/>
              </a:ln>
              <a:solidFill>
                <a:prstClr val="black"/>
              </a:solidFill>
              <a:effectLst/>
              <a:uLnTx/>
              <a:uFillTx/>
              <a:latin typeface="+mn-lt"/>
              <a:ea typeface="+mn-ea"/>
              <a:cs typeface="+mn-cs"/>
            </a:rPr>
            <a:t>が原因で</a:t>
          </a:r>
          <a:r>
            <a:rPr kumimoji="0" lang="ja-JP" altLang="ja-JP" sz="1100" b="0" i="0" u="none" strike="noStrike" kern="0" cap="none" spc="0" normalizeH="0" baseline="0" noProof="0">
              <a:ln>
                <a:noFill/>
              </a:ln>
              <a:solidFill>
                <a:prstClr val="black"/>
              </a:solidFill>
              <a:effectLst/>
              <a:uLnTx/>
              <a:uFillTx/>
              <a:latin typeface="+mn-lt"/>
              <a:ea typeface="+mn-ea"/>
              <a:cs typeface="+mn-cs"/>
            </a:rPr>
            <a:t>あ</a:t>
          </a:r>
          <a:r>
            <a:rPr kumimoji="0" lang="ja-JP" altLang="en-US" sz="1100" b="0" i="0" u="none" strike="noStrike" kern="0" cap="none" spc="0" normalizeH="0" baseline="0" noProof="0">
              <a:ln>
                <a:noFill/>
              </a:ln>
              <a:solidFill>
                <a:prstClr val="black"/>
              </a:solidFill>
              <a:effectLst/>
              <a:uLnTx/>
              <a:uFillTx/>
              <a:latin typeface="+mn-lt"/>
              <a:ea typeface="+mn-ea"/>
              <a:cs typeface="+mn-cs"/>
            </a:rPr>
            <a:t>る</a:t>
          </a:r>
          <a:r>
            <a:rPr kumimoji="0" lang="ja-JP" altLang="ja-JP" sz="1100" b="0" i="0" u="none" strike="noStrike" kern="0" cap="none" spc="0" normalizeH="0" baseline="0" noProof="0">
              <a:ln>
                <a:noFill/>
              </a:ln>
              <a:solidFill>
                <a:prstClr val="black"/>
              </a:solidFill>
              <a:effectLst/>
              <a:uLnTx/>
              <a:uFillTx/>
              <a:latin typeface="+mn-lt"/>
              <a:ea typeface="+mn-ea"/>
              <a:cs typeface="+mn-cs"/>
            </a:rPr>
            <a:t>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今後は、「柏原市新行財政計画」の後継計画として平成</a:t>
          </a:r>
          <a:r>
            <a:rPr kumimoji="0" lang="ja-JP" altLang="en-US" sz="1100" b="0" i="0" u="none" strike="noStrike" kern="0" cap="none" spc="0" normalizeH="0" baseline="0" noProof="0">
              <a:ln>
                <a:noFill/>
              </a:ln>
              <a:solidFill>
                <a:prstClr val="black"/>
              </a:solidFill>
              <a:effectLst/>
              <a:uLnTx/>
              <a:uFillTx/>
              <a:latin typeface="+mn-lt"/>
              <a:ea typeface="+mn-ea"/>
              <a:cs typeface="+mn-cs"/>
            </a:rPr>
            <a:t>２７</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年度に策定した「</a:t>
          </a:r>
          <a:r>
            <a:rPr kumimoji="0" lang="ja-JP" altLang="en-US" sz="1100" b="0" i="0" u="none" strike="noStrike" kern="0" cap="none" spc="0" normalizeH="0" baseline="0" noProof="0">
              <a:ln>
                <a:noFill/>
              </a:ln>
              <a:solidFill>
                <a:prstClr val="black"/>
              </a:solidFill>
              <a:effectLst/>
              <a:uLnTx/>
              <a:uFillTx/>
              <a:latin typeface="+mn-lt"/>
              <a:ea typeface="+mn-ea"/>
              <a:cs typeface="+mn-cs"/>
            </a:rPr>
            <a:t>第２期</a:t>
          </a:r>
          <a:r>
            <a:rPr kumimoji="0" lang="ja-JP" altLang="ja-JP" sz="1100" b="0" i="0" u="none" strike="noStrike" kern="0" cap="none" spc="0" normalizeH="0" baseline="0" noProof="0">
              <a:ln>
                <a:noFill/>
              </a:ln>
              <a:solidFill>
                <a:prstClr val="black"/>
              </a:solidFill>
              <a:effectLst/>
              <a:uLnTx/>
              <a:uFillTx/>
              <a:latin typeface="+mn-lt"/>
              <a:ea typeface="+mn-ea"/>
              <a:cs typeface="+mn-cs"/>
            </a:rPr>
            <a:t>柏原市行財政健全化戦略」に基づき、歳入の確保・更なる事業の見直しなど、引き続き財政の健全化を図り、経常収支比率の改善に努める。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83565</xdr:rowOff>
    </xdr:from>
    <xdr:to>
      <xdr:col>24</xdr:col>
      <xdr:colOff>31750</xdr:colOff>
      <xdr:row>79</xdr:row>
      <xdr:rowOff>110998</xdr:rowOff>
    </xdr:to>
    <xdr:cxnSp macro="">
      <xdr:nvCxnSpPr>
        <xdr:cNvPr id="424" name="直線コネクタ 423"/>
        <xdr:cNvCxnSpPr/>
      </xdr:nvCxnSpPr>
      <xdr:spPr>
        <a:xfrm>
          <a:off x="15671800" y="1362811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40132</xdr:rowOff>
    </xdr:from>
    <xdr:to>
      <xdr:col>22</xdr:col>
      <xdr:colOff>565150</xdr:colOff>
      <xdr:row>79</xdr:row>
      <xdr:rowOff>83565</xdr:rowOff>
    </xdr:to>
    <xdr:cxnSp macro="">
      <xdr:nvCxnSpPr>
        <xdr:cNvPr id="427" name="直線コネクタ 426"/>
        <xdr:cNvCxnSpPr/>
      </xdr:nvCxnSpPr>
      <xdr:spPr>
        <a:xfrm>
          <a:off x="14782800" y="13413232"/>
          <a:ext cx="8890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29" name="テキスト ボックス 428"/>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40132</xdr:rowOff>
    </xdr:from>
    <xdr:to>
      <xdr:col>21</xdr:col>
      <xdr:colOff>361950</xdr:colOff>
      <xdr:row>78</xdr:row>
      <xdr:rowOff>99568</xdr:rowOff>
    </xdr:to>
    <xdr:cxnSp macro="">
      <xdr:nvCxnSpPr>
        <xdr:cNvPr id="430" name="直線コネクタ 429"/>
        <xdr:cNvCxnSpPr/>
      </xdr:nvCxnSpPr>
      <xdr:spPr>
        <a:xfrm flipV="1">
          <a:off x="13893800" y="134132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2" name="テキスト ボックス 431"/>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94996</xdr:rowOff>
    </xdr:from>
    <xdr:to>
      <xdr:col>20</xdr:col>
      <xdr:colOff>158750</xdr:colOff>
      <xdr:row>78</xdr:row>
      <xdr:rowOff>99568</xdr:rowOff>
    </xdr:to>
    <xdr:cxnSp macro="">
      <xdr:nvCxnSpPr>
        <xdr:cNvPr id="433" name="直線コネクタ 432"/>
        <xdr:cNvCxnSpPr/>
      </xdr:nvCxnSpPr>
      <xdr:spPr>
        <a:xfrm>
          <a:off x="13004800" y="134680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35" name="テキスト ボックス 434"/>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37" name="テキスト ボックス 436"/>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60198</xdr:rowOff>
    </xdr:from>
    <xdr:to>
      <xdr:col>24</xdr:col>
      <xdr:colOff>82550</xdr:colOff>
      <xdr:row>79</xdr:row>
      <xdr:rowOff>161798</xdr:rowOff>
    </xdr:to>
    <xdr:sp macro="" textlink="">
      <xdr:nvSpPr>
        <xdr:cNvPr id="443" name="円/楕円 442"/>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32275</xdr:rowOff>
    </xdr:from>
    <xdr:ext cx="762000" cy="259045"/>
    <xdr:sp macro="" textlink="">
      <xdr:nvSpPr>
        <xdr:cNvPr id="444" name="公債費以外該当値テキスト"/>
        <xdr:cNvSpPr txBox="1"/>
      </xdr:nvSpPr>
      <xdr:spPr>
        <a:xfrm>
          <a:off x="16598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32765</xdr:rowOff>
    </xdr:from>
    <xdr:to>
      <xdr:col>22</xdr:col>
      <xdr:colOff>615950</xdr:colOff>
      <xdr:row>79</xdr:row>
      <xdr:rowOff>134365</xdr:rowOff>
    </xdr:to>
    <xdr:sp macro="" textlink="">
      <xdr:nvSpPr>
        <xdr:cNvPr id="445" name="円/楕円 444"/>
        <xdr:cNvSpPr/>
      </xdr:nvSpPr>
      <xdr:spPr>
        <a:xfrm>
          <a:off x="15621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119142</xdr:rowOff>
    </xdr:from>
    <xdr:ext cx="736600" cy="259045"/>
    <xdr:sp macro="" textlink="">
      <xdr:nvSpPr>
        <xdr:cNvPr id="446" name="テキスト ボックス 445"/>
        <xdr:cNvSpPr txBox="1"/>
      </xdr:nvSpPr>
      <xdr:spPr>
        <a:xfrm>
          <a:off x="15290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160782</xdr:rowOff>
    </xdr:from>
    <xdr:to>
      <xdr:col>21</xdr:col>
      <xdr:colOff>412750</xdr:colOff>
      <xdr:row>78</xdr:row>
      <xdr:rowOff>90932</xdr:rowOff>
    </xdr:to>
    <xdr:sp macro="" textlink="">
      <xdr:nvSpPr>
        <xdr:cNvPr id="447" name="円/楕円 446"/>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75709</xdr:rowOff>
    </xdr:from>
    <xdr:ext cx="762000" cy="259045"/>
    <xdr:sp macro="" textlink="">
      <xdr:nvSpPr>
        <xdr:cNvPr id="448" name="テキスト ボックス 447"/>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48768</xdr:rowOff>
    </xdr:from>
    <xdr:to>
      <xdr:col>20</xdr:col>
      <xdr:colOff>209550</xdr:colOff>
      <xdr:row>78</xdr:row>
      <xdr:rowOff>150368</xdr:rowOff>
    </xdr:to>
    <xdr:sp macro="" textlink="">
      <xdr:nvSpPr>
        <xdr:cNvPr id="449" name="円/楕円 448"/>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50" name="テキスト ボックス 449"/>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44196</xdr:rowOff>
    </xdr:from>
    <xdr:to>
      <xdr:col>19</xdr:col>
      <xdr:colOff>6350</xdr:colOff>
      <xdr:row>78</xdr:row>
      <xdr:rowOff>145796</xdr:rowOff>
    </xdr:to>
    <xdr:sp macro="" textlink="">
      <xdr:nvSpPr>
        <xdr:cNvPr id="451" name="円/楕円 450"/>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130573</xdr:rowOff>
    </xdr:from>
    <xdr:ext cx="762000" cy="259045"/>
    <xdr:sp macro="" textlink="">
      <xdr:nvSpPr>
        <xdr:cNvPr id="452" name="テキスト ボックス 451"/>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大阪府柏原市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87928</xdr:rowOff>
    </xdr:from>
    <xdr:to>
      <xdr:col>4</xdr:col>
      <xdr:colOff>1117600</xdr:colOff>
      <xdr:row>16</xdr:row>
      <xdr:rowOff>167824</xdr:rowOff>
    </xdr:to>
    <xdr:cxnSp macro="">
      <xdr:nvCxnSpPr>
        <xdr:cNvPr id="50" name="直線コネクタ 49"/>
        <xdr:cNvCxnSpPr/>
      </xdr:nvCxnSpPr>
      <xdr:spPr bwMode="auto">
        <a:xfrm flipV="1">
          <a:off x="5003800" y="2878753"/>
          <a:ext cx="647700" cy="7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167824</xdr:rowOff>
    </xdr:from>
    <xdr:to>
      <xdr:col>4</xdr:col>
      <xdr:colOff>469900</xdr:colOff>
      <xdr:row>17</xdr:row>
      <xdr:rowOff>45447</xdr:rowOff>
    </xdr:to>
    <xdr:cxnSp macro="">
      <xdr:nvCxnSpPr>
        <xdr:cNvPr id="53" name="直線コネクタ 52"/>
        <xdr:cNvCxnSpPr/>
      </xdr:nvCxnSpPr>
      <xdr:spPr bwMode="auto">
        <a:xfrm flipV="1">
          <a:off x="4305300" y="2958649"/>
          <a:ext cx="698500" cy="49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30664</xdr:rowOff>
    </xdr:from>
    <xdr:to>
      <xdr:col>3</xdr:col>
      <xdr:colOff>904875</xdr:colOff>
      <xdr:row>17</xdr:row>
      <xdr:rowOff>45447</xdr:rowOff>
    </xdr:to>
    <xdr:cxnSp macro="">
      <xdr:nvCxnSpPr>
        <xdr:cNvPr id="56" name="直線コネクタ 55"/>
        <xdr:cNvCxnSpPr/>
      </xdr:nvCxnSpPr>
      <xdr:spPr bwMode="auto">
        <a:xfrm>
          <a:off x="3606800" y="2992939"/>
          <a:ext cx="698500" cy="14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51</xdr:rowOff>
    </xdr:from>
    <xdr:to>
      <xdr:col>3</xdr:col>
      <xdr:colOff>206375</xdr:colOff>
      <xdr:row>17</xdr:row>
      <xdr:rowOff>30664</xdr:rowOff>
    </xdr:to>
    <xdr:cxnSp macro="">
      <xdr:nvCxnSpPr>
        <xdr:cNvPr id="59" name="直線コネクタ 58"/>
        <xdr:cNvCxnSpPr/>
      </xdr:nvCxnSpPr>
      <xdr:spPr bwMode="auto">
        <a:xfrm>
          <a:off x="2908300" y="2962326"/>
          <a:ext cx="698500" cy="30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37128</xdr:rowOff>
    </xdr:from>
    <xdr:to>
      <xdr:col>5</xdr:col>
      <xdr:colOff>34925</xdr:colOff>
      <xdr:row>16</xdr:row>
      <xdr:rowOff>138728</xdr:rowOff>
    </xdr:to>
    <xdr:sp macro="" textlink="">
      <xdr:nvSpPr>
        <xdr:cNvPr id="69" name="円/楕円 68"/>
        <xdr:cNvSpPr/>
      </xdr:nvSpPr>
      <xdr:spPr bwMode="auto">
        <a:xfrm>
          <a:off x="5600700" y="2827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53655</xdr:rowOff>
    </xdr:from>
    <xdr:ext cx="762000" cy="259045"/>
    <xdr:sp macro="" textlink="">
      <xdr:nvSpPr>
        <xdr:cNvPr id="70" name="人口1人当たり決算額の推移該当値テキスト130"/>
        <xdr:cNvSpPr txBox="1"/>
      </xdr:nvSpPr>
      <xdr:spPr>
        <a:xfrm>
          <a:off x="5740400" y="267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75,551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117024</xdr:rowOff>
    </xdr:from>
    <xdr:to>
      <xdr:col>4</xdr:col>
      <xdr:colOff>520700</xdr:colOff>
      <xdr:row>17</xdr:row>
      <xdr:rowOff>47174</xdr:rowOff>
    </xdr:to>
    <xdr:sp macro="" textlink="">
      <xdr:nvSpPr>
        <xdr:cNvPr id="71" name="円/楕円 70"/>
        <xdr:cNvSpPr/>
      </xdr:nvSpPr>
      <xdr:spPr bwMode="auto">
        <a:xfrm>
          <a:off x="4953000" y="2907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31951</xdr:rowOff>
    </xdr:from>
    <xdr:ext cx="736600" cy="259045"/>
    <xdr:sp macro="" textlink="">
      <xdr:nvSpPr>
        <xdr:cNvPr id="72" name="テキスト ボックス 71"/>
        <xdr:cNvSpPr txBox="1"/>
      </xdr:nvSpPr>
      <xdr:spPr>
        <a:xfrm>
          <a:off x="4622800" y="2994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71,357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166097</xdr:rowOff>
    </xdr:from>
    <xdr:to>
      <xdr:col>3</xdr:col>
      <xdr:colOff>955675</xdr:colOff>
      <xdr:row>17</xdr:row>
      <xdr:rowOff>96247</xdr:rowOff>
    </xdr:to>
    <xdr:sp macro="" textlink="">
      <xdr:nvSpPr>
        <xdr:cNvPr id="73" name="円/楕円 72"/>
        <xdr:cNvSpPr/>
      </xdr:nvSpPr>
      <xdr:spPr bwMode="auto">
        <a:xfrm>
          <a:off x="4254500" y="2956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81024</xdr:rowOff>
    </xdr:from>
    <xdr:ext cx="762000" cy="259045"/>
    <xdr:sp macro="" textlink="">
      <xdr:nvSpPr>
        <xdr:cNvPr id="74" name="テキスト ボックス 73"/>
        <xdr:cNvSpPr txBox="1"/>
      </xdr:nvSpPr>
      <xdr:spPr>
        <a:xfrm>
          <a:off x="3924300" y="304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68,781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151314</xdr:rowOff>
    </xdr:from>
    <xdr:to>
      <xdr:col>3</xdr:col>
      <xdr:colOff>257175</xdr:colOff>
      <xdr:row>17</xdr:row>
      <xdr:rowOff>81464</xdr:rowOff>
    </xdr:to>
    <xdr:sp macro="" textlink="">
      <xdr:nvSpPr>
        <xdr:cNvPr id="75" name="円/楕円 74"/>
        <xdr:cNvSpPr/>
      </xdr:nvSpPr>
      <xdr:spPr bwMode="auto">
        <a:xfrm>
          <a:off x="3556000" y="2942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66241</xdr:rowOff>
    </xdr:from>
    <xdr:ext cx="762000" cy="259045"/>
    <xdr:sp macro="" textlink="">
      <xdr:nvSpPr>
        <xdr:cNvPr id="76" name="テキスト ボックス 75"/>
        <xdr:cNvSpPr txBox="1"/>
      </xdr:nvSpPr>
      <xdr:spPr>
        <a:xfrm>
          <a:off x="3225800" y="302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69,557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120701</xdr:rowOff>
    </xdr:from>
    <xdr:to>
      <xdr:col>2</xdr:col>
      <xdr:colOff>692150</xdr:colOff>
      <xdr:row>17</xdr:row>
      <xdr:rowOff>50851</xdr:rowOff>
    </xdr:to>
    <xdr:sp macro="" textlink="">
      <xdr:nvSpPr>
        <xdr:cNvPr id="77" name="円/楕円 76"/>
        <xdr:cNvSpPr/>
      </xdr:nvSpPr>
      <xdr:spPr bwMode="auto">
        <a:xfrm>
          <a:off x="2857500" y="2911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35628</xdr:rowOff>
    </xdr:from>
    <xdr:ext cx="762000" cy="259045"/>
    <xdr:sp macro="" textlink="">
      <xdr:nvSpPr>
        <xdr:cNvPr id="78" name="テキスト ボックス 77"/>
        <xdr:cNvSpPr txBox="1"/>
      </xdr:nvSpPr>
      <xdr:spPr>
        <a:xfrm>
          <a:off x="2527300" y="299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137320</xdr:rowOff>
    </xdr:from>
    <xdr:to>
      <xdr:col>4</xdr:col>
      <xdr:colOff>1117600</xdr:colOff>
      <xdr:row>35</xdr:row>
      <xdr:rowOff>145549</xdr:rowOff>
    </xdr:to>
    <xdr:cxnSp macro="">
      <xdr:nvCxnSpPr>
        <xdr:cNvPr id="113" name="直線コネクタ 112"/>
        <xdr:cNvCxnSpPr/>
      </xdr:nvCxnSpPr>
      <xdr:spPr bwMode="auto">
        <a:xfrm flipV="1">
          <a:off x="5003800" y="6747670"/>
          <a:ext cx="647700" cy="8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122096</xdr:rowOff>
    </xdr:from>
    <xdr:ext cx="762000" cy="259045"/>
    <xdr:sp macro="" textlink="">
      <xdr:nvSpPr>
        <xdr:cNvPr id="114" name="人口1人当たり決算額の推移平均値テキスト445"/>
        <xdr:cNvSpPr txBox="1"/>
      </xdr:nvSpPr>
      <xdr:spPr>
        <a:xfrm>
          <a:off x="5740400" y="6732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62175</xdr:rowOff>
    </xdr:from>
    <xdr:to>
      <xdr:col>4</xdr:col>
      <xdr:colOff>469900</xdr:colOff>
      <xdr:row>35</xdr:row>
      <xdr:rowOff>145549</xdr:rowOff>
    </xdr:to>
    <xdr:cxnSp macro="">
      <xdr:nvCxnSpPr>
        <xdr:cNvPr id="116" name="直線コネクタ 115"/>
        <xdr:cNvCxnSpPr/>
      </xdr:nvCxnSpPr>
      <xdr:spPr bwMode="auto">
        <a:xfrm>
          <a:off x="4305300" y="6672525"/>
          <a:ext cx="698500" cy="8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189781</xdr:rowOff>
    </xdr:from>
    <xdr:ext cx="736600" cy="259045"/>
    <xdr:sp macro="" textlink="">
      <xdr:nvSpPr>
        <xdr:cNvPr id="118" name="テキスト ボックス 117"/>
        <xdr:cNvSpPr txBox="1"/>
      </xdr:nvSpPr>
      <xdr:spPr>
        <a:xfrm>
          <a:off x="4622800" y="680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62175</xdr:rowOff>
    </xdr:from>
    <xdr:to>
      <xdr:col>3</xdr:col>
      <xdr:colOff>904875</xdr:colOff>
      <xdr:row>35</xdr:row>
      <xdr:rowOff>135230</xdr:rowOff>
    </xdr:to>
    <xdr:cxnSp macro="">
      <xdr:nvCxnSpPr>
        <xdr:cNvPr id="119" name="直線コネクタ 118"/>
        <xdr:cNvCxnSpPr/>
      </xdr:nvCxnSpPr>
      <xdr:spPr bwMode="auto">
        <a:xfrm flipV="1">
          <a:off x="3606800" y="6672525"/>
          <a:ext cx="698500" cy="73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125120</xdr:rowOff>
    </xdr:from>
    <xdr:ext cx="762000" cy="259045"/>
    <xdr:sp macro="" textlink="">
      <xdr:nvSpPr>
        <xdr:cNvPr id="121" name="テキスト ボックス 120"/>
        <xdr:cNvSpPr txBox="1"/>
      </xdr:nvSpPr>
      <xdr:spPr>
        <a:xfrm>
          <a:off x="3924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135230</xdr:rowOff>
    </xdr:from>
    <xdr:to>
      <xdr:col>3</xdr:col>
      <xdr:colOff>206375</xdr:colOff>
      <xdr:row>35</xdr:row>
      <xdr:rowOff>160539</xdr:rowOff>
    </xdr:to>
    <xdr:cxnSp macro="">
      <xdr:nvCxnSpPr>
        <xdr:cNvPr id="122" name="直線コネクタ 121"/>
        <xdr:cNvCxnSpPr/>
      </xdr:nvCxnSpPr>
      <xdr:spPr bwMode="auto">
        <a:xfrm flipV="1">
          <a:off x="2908300" y="6745580"/>
          <a:ext cx="698500" cy="25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100946</xdr:rowOff>
    </xdr:from>
    <xdr:ext cx="762000" cy="259045"/>
    <xdr:sp macro="" textlink="">
      <xdr:nvSpPr>
        <xdr:cNvPr id="124" name="テキスト ボックス 123"/>
        <xdr:cNvSpPr txBox="1"/>
      </xdr:nvSpPr>
      <xdr:spPr>
        <a:xfrm>
          <a:off x="32258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44155</xdr:rowOff>
    </xdr:from>
    <xdr:ext cx="762000" cy="259045"/>
    <xdr:sp macro="" textlink="">
      <xdr:nvSpPr>
        <xdr:cNvPr id="126" name="テキスト ボックス 125"/>
        <xdr:cNvSpPr txBox="1"/>
      </xdr:nvSpPr>
      <xdr:spPr>
        <a:xfrm>
          <a:off x="2527300" y="63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86520</xdr:rowOff>
    </xdr:from>
    <xdr:to>
      <xdr:col>5</xdr:col>
      <xdr:colOff>34925</xdr:colOff>
      <xdr:row>35</xdr:row>
      <xdr:rowOff>188120</xdr:rowOff>
    </xdr:to>
    <xdr:sp macro="" textlink="">
      <xdr:nvSpPr>
        <xdr:cNvPr id="132" name="円/楕円 131"/>
        <xdr:cNvSpPr/>
      </xdr:nvSpPr>
      <xdr:spPr bwMode="auto">
        <a:xfrm>
          <a:off x="5600700" y="669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274497</xdr:rowOff>
    </xdr:from>
    <xdr:ext cx="762000" cy="259045"/>
    <xdr:sp macro="" textlink="">
      <xdr:nvSpPr>
        <xdr:cNvPr id="133" name="人口1人当たり決算額の推移該当値テキスト445"/>
        <xdr:cNvSpPr txBox="1"/>
      </xdr:nvSpPr>
      <xdr:spPr>
        <a:xfrm>
          <a:off x="5740400" y="654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94749</xdr:rowOff>
    </xdr:from>
    <xdr:to>
      <xdr:col>4</xdr:col>
      <xdr:colOff>520700</xdr:colOff>
      <xdr:row>35</xdr:row>
      <xdr:rowOff>196349</xdr:rowOff>
    </xdr:to>
    <xdr:sp macro="" textlink="">
      <xdr:nvSpPr>
        <xdr:cNvPr id="134" name="円/楕円 133"/>
        <xdr:cNvSpPr/>
      </xdr:nvSpPr>
      <xdr:spPr bwMode="auto">
        <a:xfrm>
          <a:off x="4953000" y="6705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206526</xdr:rowOff>
    </xdr:from>
    <xdr:ext cx="736600" cy="259045"/>
    <xdr:sp macro="" textlink="">
      <xdr:nvSpPr>
        <xdr:cNvPr id="135" name="テキスト ボックス 134"/>
        <xdr:cNvSpPr txBox="1"/>
      </xdr:nvSpPr>
      <xdr:spPr>
        <a:xfrm>
          <a:off x="4622800" y="6473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11375</xdr:rowOff>
    </xdr:from>
    <xdr:to>
      <xdr:col>3</xdr:col>
      <xdr:colOff>955675</xdr:colOff>
      <xdr:row>35</xdr:row>
      <xdr:rowOff>112975</xdr:rowOff>
    </xdr:to>
    <xdr:sp macro="" textlink="">
      <xdr:nvSpPr>
        <xdr:cNvPr id="136" name="円/楕円 135"/>
        <xdr:cNvSpPr/>
      </xdr:nvSpPr>
      <xdr:spPr bwMode="auto">
        <a:xfrm>
          <a:off x="4254500" y="6621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123153</xdr:rowOff>
    </xdr:from>
    <xdr:ext cx="762000" cy="259045"/>
    <xdr:sp macro="" textlink="">
      <xdr:nvSpPr>
        <xdr:cNvPr id="137" name="テキスト ボックス 136"/>
        <xdr:cNvSpPr txBox="1"/>
      </xdr:nvSpPr>
      <xdr:spPr>
        <a:xfrm>
          <a:off x="3924300" y="639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18,735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84430</xdr:rowOff>
    </xdr:from>
    <xdr:to>
      <xdr:col>3</xdr:col>
      <xdr:colOff>257175</xdr:colOff>
      <xdr:row>35</xdr:row>
      <xdr:rowOff>186030</xdr:rowOff>
    </xdr:to>
    <xdr:sp macro="" textlink="">
      <xdr:nvSpPr>
        <xdr:cNvPr id="138" name="円/楕円 137"/>
        <xdr:cNvSpPr/>
      </xdr:nvSpPr>
      <xdr:spPr bwMode="auto">
        <a:xfrm>
          <a:off x="3556000" y="669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170807</xdr:rowOff>
    </xdr:from>
    <xdr:ext cx="762000" cy="259045"/>
    <xdr:sp macro="" textlink="">
      <xdr:nvSpPr>
        <xdr:cNvPr id="139" name="テキスト ボックス 138"/>
        <xdr:cNvSpPr txBox="1"/>
      </xdr:nvSpPr>
      <xdr:spPr>
        <a:xfrm>
          <a:off x="3225800" y="678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109739</xdr:rowOff>
    </xdr:from>
    <xdr:to>
      <xdr:col>2</xdr:col>
      <xdr:colOff>692150</xdr:colOff>
      <xdr:row>35</xdr:row>
      <xdr:rowOff>211339</xdr:rowOff>
    </xdr:to>
    <xdr:sp macro="" textlink="">
      <xdr:nvSpPr>
        <xdr:cNvPr id="140" name="円/楕円 139"/>
        <xdr:cNvSpPr/>
      </xdr:nvSpPr>
      <xdr:spPr bwMode="auto">
        <a:xfrm>
          <a:off x="2857500" y="6720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196116</xdr:rowOff>
    </xdr:from>
    <xdr:ext cx="762000" cy="259045"/>
    <xdr:sp macro="" textlink="">
      <xdr:nvSpPr>
        <xdr:cNvPr id="141" name="テキスト ボックス 140"/>
        <xdr:cNvSpPr txBox="1"/>
      </xdr:nvSpPr>
      <xdr:spPr>
        <a:xfrm>
          <a:off x="2527300" y="680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71,344
70,252
25.33
26,176,632
25,758,105
404,448
14,932,745
20,042,946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66388</xdr:rowOff>
    </xdr:from>
    <xdr:to>
      <xdr:col>6</xdr:col>
      <xdr:colOff>511175</xdr:colOff>
      <xdr:row>36</xdr:row>
      <xdr:rowOff>159200</xdr:rowOff>
    </xdr:to>
    <xdr:cxnSp macro="">
      <xdr:nvCxnSpPr>
        <xdr:cNvPr id="59" name="直線コネクタ 58"/>
        <xdr:cNvCxnSpPr/>
      </xdr:nvCxnSpPr>
      <xdr:spPr>
        <a:xfrm flipV="1">
          <a:off x="3797300" y="6238588"/>
          <a:ext cx="8382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159200</xdr:rowOff>
    </xdr:from>
    <xdr:to>
      <xdr:col>5</xdr:col>
      <xdr:colOff>358775</xdr:colOff>
      <xdr:row>37</xdr:row>
      <xdr:rowOff>63005</xdr:rowOff>
    </xdr:to>
    <xdr:cxnSp macro="">
      <xdr:nvCxnSpPr>
        <xdr:cNvPr id="62" name="直線コネクタ 61"/>
        <xdr:cNvCxnSpPr/>
      </xdr:nvCxnSpPr>
      <xdr:spPr>
        <a:xfrm flipV="1">
          <a:off x="2908300" y="6331400"/>
          <a:ext cx="889000" cy="7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153027</xdr:rowOff>
    </xdr:from>
    <xdr:to>
      <xdr:col>4</xdr:col>
      <xdr:colOff>155575</xdr:colOff>
      <xdr:row>37</xdr:row>
      <xdr:rowOff>63005</xdr:rowOff>
    </xdr:to>
    <xdr:cxnSp macro="">
      <xdr:nvCxnSpPr>
        <xdr:cNvPr id="65" name="直線コネクタ 64"/>
        <xdr:cNvCxnSpPr/>
      </xdr:nvCxnSpPr>
      <xdr:spPr>
        <a:xfrm>
          <a:off x="2019300" y="6325227"/>
          <a:ext cx="889000" cy="8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153027</xdr:rowOff>
    </xdr:from>
    <xdr:to>
      <xdr:col>2</xdr:col>
      <xdr:colOff>638175</xdr:colOff>
      <xdr:row>37</xdr:row>
      <xdr:rowOff>12644</xdr:rowOff>
    </xdr:to>
    <xdr:cxnSp macro="">
      <xdr:nvCxnSpPr>
        <xdr:cNvPr id="68" name="直線コネクタ 67"/>
        <xdr:cNvCxnSpPr/>
      </xdr:nvCxnSpPr>
      <xdr:spPr>
        <a:xfrm flipV="1">
          <a:off x="1130300" y="6325227"/>
          <a:ext cx="889000" cy="3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15588</xdr:rowOff>
    </xdr:from>
    <xdr:to>
      <xdr:col>6</xdr:col>
      <xdr:colOff>561975</xdr:colOff>
      <xdr:row>36</xdr:row>
      <xdr:rowOff>117188</xdr:rowOff>
    </xdr:to>
    <xdr:sp macro="" textlink="">
      <xdr:nvSpPr>
        <xdr:cNvPr id="78" name="円/楕円 77"/>
        <xdr:cNvSpPr/>
      </xdr:nvSpPr>
      <xdr:spPr>
        <a:xfrm>
          <a:off x="4584700" y="61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165465</xdr:rowOff>
    </xdr:from>
    <xdr:ext cx="534377" cy="259045"/>
    <xdr:sp macro="" textlink="">
      <xdr:nvSpPr>
        <xdr:cNvPr id="79" name="人件費該当値テキスト"/>
        <xdr:cNvSpPr txBox="1"/>
      </xdr:nvSpPr>
      <xdr:spPr>
        <a:xfrm>
          <a:off x="4686300" y="61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58,207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108400</xdr:rowOff>
    </xdr:from>
    <xdr:to>
      <xdr:col>5</xdr:col>
      <xdr:colOff>409575</xdr:colOff>
      <xdr:row>37</xdr:row>
      <xdr:rowOff>38550</xdr:rowOff>
    </xdr:to>
    <xdr:sp macro="" textlink="">
      <xdr:nvSpPr>
        <xdr:cNvPr id="80" name="円/楕円 79"/>
        <xdr:cNvSpPr/>
      </xdr:nvSpPr>
      <xdr:spPr>
        <a:xfrm>
          <a:off x="3746500" y="62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29677</xdr:rowOff>
    </xdr:from>
    <xdr:ext cx="534377" cy="259045"/>
    <xdr:sp macro="" textlink="">
      <xdr:nvSpPr>
        <xdr:cNvPr id="81" name="テキスト ボックス 80"/>
        <xdr:cNvSpPr txBox="1"/>
      </xdr:nvSpPr>
      <xdr:spPr>
        <a:xfrm>
          <a:off x="3530111" y="63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12205</xdr:rowOff>
    </xdr:from>
    <xdr:to>
      <xdr:col>4</xdr:col>
      <xdr:colOff>206375</xdr:colOff>
      <xdr:row>37</xdr:row>
      <xdr:rowOff>113805</xdr:rowOff>
    </xdr:to>
    <xdr:sp macro="" textlink="">
      <xdr:nvSpPr>
        <xdr:cNvPr id="82" name="円/楕円 81"/>
        <xdr:cNvSpPr/>
      </xdr:nvSpPr>
      <xdr:spPr>
        <a:xfrm>
          <a:off x="2857500" y="6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104932</xdr:rowOff>
    </xdr:from>
    <xdr:ext cx="534377" cy="259045"/>
    <xdr:sp macro="" textlink="">
      <xdr:nvSpPr>
        <xdr:cNvPr id="83" name="テキスト ボックス 82"/>
        <xdr:cNvSpPr txBox="1"/>
      </xdr:nvSpPr>
      <xdr:spPr>
        <a:xfrm>
          <a:off x="2641111" y="644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102227</xdr:rowOff>
    </xdr:from>
    <xdr:to>
      <xdr:col>3</xdr:col>
      <xdr:colOff>3175</xdr:colOff>
      <xdr:row>37</xdr:row>
      <xdr:rowOff>32377</xdr:rowOff>
    </xdr:to>
    <xdr:sp macro="" textlink="">
      <xdr:nvSpPr>
        <xdr:cNvPr id="84" name="円/楕円 83"/>
        <xdr:cNvSpPr/>
      </xdr:nvSpPr>
      <xdr:spPr>
        <a:xfrm>
          <a:off x="1968500" y="62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23504</xdr:rowOff>
    </xdr:from>
    <xdr:ext cx="534377" cy="259045"/>
    <xdr:sp macro="" textlink="">
      <xdr:nvSpPr>
        <xdr:cNvPr id="85" name="テキスト ボックス 84"/>
        <xdr:cNvSpPr txBox="1"/>
      </xdr:nvSpPr>
      <xdr:spPr>
        <a:xfrm>
          <a:off x="1752111" y="636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54,417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133294</xdr:rowOff>
    </xdr:from>
    <xdr:to>
      <xdr:col>1</xdr:col>
      <xdr:colOff>485775</xdr:colOff>
      <xdr:row>37</xdr:row>
      <xdr:rowOff>63444</xdr:rowOff>
    </xdr:to>
    <xdr:sp macro="" textlink="">
      <xdr:nvSpPr>
        <xdr:cNvPr id="86" name="円/楕円 85"/>
        <xdr:cNvSpPr/>
      </xdr:nvSpPr>
      <xdr:spPr>
        <a:xfrm>
          <a:off x="1079500" y="630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54571</xdr:rowOff>
    </xdr:from>
    <xdr:ext cx="534377" cy="259045"/>
    <xdr:sp macro="" textlink="">
      <xdr:nvSpPr>
        <xdr:cNvPr id="87" name="テキスト ボックス 86"/>
        <xdr:cNvSpPr txBox="1"/>
      </xdr:nvSpPr>
      <xdr:spPr>
        <a:xfrm>
          <a:off x="863111" y="639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90075</xdr:rowOff>
    </xdr:from>
    <xdr:to>
      <xdr:col>6</xdr:col>
      <xdr:colOff>511175</xdr:colOff>
      <xdr:row>57</xdr:row>
      <xdr:rowOff>129546</xdr:rowOff>
    </xdr:to>
    <xdr:cxnSp macro="">
      <xdr:nvCxnSpPr>
        <xdr:cNvPr id="117" name="直線コネクタ 116"/>
        <xdr:cNvCxnSpPr/>
      </xdr:nvCxnSpPr>
      <xdr:spPr>
        <a:xfrm flipV="1">
          <a:off x="3797300" y="9862725"/>
          <a:ext cx="838200" cy="3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129546</xdr:rowOff>
    </xdr:from>
    <xdr:to>
      <xdr:col>5</xdr:col>
      <xdr:colOff>358775</xdr:colOff>
      <xdr:row>57</xdr:row>
      <xdr:rowOff>159969</xdr:rowOff>
    </xdr:to>
    <xdr:cxnSp macro="">
      <xdr:nvCxnSpPr>
        <xdr:cNvPr id="120" name="直線コネクタ 119"/>
        <xdr:cNvCxnSpPr/>
      </xdr:nvCxnSpPr>
      <xdr:spPr>
        <a:xfrm flipV="1">
          <a:off x="2908300" y="9902196"/>
          <a:ext cx="889000"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93432</xdr:rowOff>
    </xdr:from>
    <xdr:ext cx="534377" cy="259045"/>
    <xdr:sp macro="" textlink="">
      <xdr:nvSpPr>
        <xdr:cNvPr id="122" name="テキスト ボックス 121"/>
        <xdr:cNvSpPr txBox="1"/>
      </xdr:nvSpPr>
      <xdr:spPr>
        <a:xfrm>
          <a:off x="3530111" y="91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152292</xdr:rowOff>
    </xdr:from>
    <xdr:to>
      <xdr:col>4</xdr:col>
      <xdr:colOff>155575</xdr:colOff>
      <xdr:row>57</xdr:row>
      <xdr:rowOff>159969</xdr:rowOff>
    </xdr:to>
    <xdr:cxnSp macro="">
      <xdr:nvCxnSpPr>
        <xdr:cNvPr id="123" name="直線コネクタ 122"/>
        <xdr:cNvCxnSpPr/>
      </xdr:nvCxnSpPr>
      <xdr:spPr>
        <a:xfrm>
          <a:off x="2019300" y="9924942"/>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149606</xdr:rowOff>
    </xdr:from>
    <xdr:to>
      <xdr:col>2</xdr:col>
      <xdr:colOff>638175</xdr:colOff>
      <xdr:row>57</xdr:row>
      <xdr:rowOff>152292</xdr:rowOff>
    </xdr:to>
    <xdr:cxnSp macro="">
      <xdr:nvCxnSpPr>
        <xdr:cNvPr id="126" name="直線コネクタ 125"/>
        <xdr:cNvCxnSpPr/>
      </xdr:nvCxnSpPr>
      <xdr:spPr>
        <a:xfrm>
          <a:off x="1130300" y="9922256"/>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158869</xdr:rowOff>
    </xdr:from>
    <xdr:ext cx="534377" cy="259045"/>
    <xdr:sp macro="" textlink="">
      <xdr:nvSpPr>
        <xdr:cNvPr id="130" name="テキスト ボックス 129"/>
        <xdr:cNvSpPr txBox="1"/>
      </xdr:nvSpPr>
      <xdr:spPr>
        <a:xfrm>
          <a:off x="863111" y="92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39275</xdr:rowOff>
    </xdr:from>
    <xdr:to>
      <xdr:col>6</xdr:col>
      <xdr:colOff>561975</xdr:colOff>
      <xdr:row>57</xdr:row>
      <xdr:rowOff>140875</xdr:rowOff>
    </xdr:to>
    <xdr:sp macro="" textlink="">
      <xdr:nvSpPr>
        <xdr:cNvPr id="136" name="円/楕円 135"/>
        <xdr:cNvSpPr/>
      </xdr:nvSpPr>
      <xdr:spPr>
        <a:xfrm>
          <a:off x="4584700" y="98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125652</xdr:rowOff>
    </xdr:from>
    <xdr:ext cx="534377" cy="259045"/>
    <xdr:sp macro="" textlink="">
      <xdr:nvSpPr>
        <xdr:cNvPr id="137" name="物件費該当値テキスト"/>
        <xdr:cNvSpPr txBox="1"/>
      </xdr:nvSpPr>
      <xdr:spPr>
        <a:xfrm>
          <a:off x="4686300" y="972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35,605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78746</xdr:rowOff>
    </xdr:from>
    <xdr:to>
      <xdr:col>5</xdr:col>
      <xdr:colOff>409575</xdr:colOff>
      <xdr:row>58</xdr:row>
      <xdr:rowOff>8896</xdr:rowOff>
    </xdr:to>
    <xdr:sp macro="" textlink="">
      <xdr:nvSpPr>
        <xdr:cNvPr id="138" name="円/楕円 137"/>
        <xdr:cNvSpPr/>
      </xdr:nvSpPr>
      <xdr:spPr>
        <a:xfrm>
          <a:off x="3746500" y="9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xdr:rowOff>
    </xdr:from>
    <xdr:ext cx="534377" cy="259045"/>
    <xdr:sp macro="" textlink="">
      <xdr:nvSpPr>
        <xdr:cNvPr id="139" name="テキスト ボックス 138"/>
        <xdr:cNvSpPr txBox="1"/>
      </xdr:nvSpPr>
      <xdr:spPr>
        <a:xfrm>
          <a:off x="3530111" y="994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109169</xdr:rowOff>
    </xdr:from>
    <xdr:to>
      <xdr:col>4</xdr:col>
      <xdr:colOff>206375</xdr:colOff>
      <xdr:row>58</xdr:row>
      <xdr:rowOff>39319</xdr:rowOff>
    </xdr:to>
    <xdr:sp macro="" textlink="">
      <xdr:nvSpPr>
        <xdr:cNvPr id="140" name="円/楕円 139"/>
        <xdr:cNvSpPr/>
      </xdr:nvSpPr>
      <xdr:spPr>
        <a:xfrm>
          <a:off x="2857500" y="98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30446</xdr:rowOff>
    </xdr:from>
    <xdr:ext cx="534377" cy="259045"/>
    <xdr:sp macro="" textlink="">
      <xdr:nvSpPr>
        <xdr:cNvPr id="141" name="テキスト ボックス 140"/>
        <xdr:cNvSpPr txBox="1"/>
      </xdr:nvSpPr>
      <xdr:spPr>
        <a:xfrm>
          <a:off x="2641111" y="997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101492</xdr:rowOff>
    </xdr:from>
    <xdr:to>
      <xdr:col>3</xdr:col>
      <xdr:colOff>3175</xdr:colOff>
      <xdr:row>58</xdr:row>
      <xdr:rowOff>31642</xdr:rowOff>
    </xdr:to>
    <xdr:sp macro="" textlink="">
      <xdr:nvSpPr>
        <xdr:cNvPr id="142" name="円/楕円 141"/>
        <xdr:cNvSpPr/>
      </xdr:nvSpPr>
      <xdr:spPr>
        <a:xfrm>
          <a:off x="1968500" y="98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22769</xdr:rowOff>
    </xdr:from>
    <xdr:ext cx="534377" cy="259045"/>
    <xdr:sp macro="" textlink="">
      <xdr:nvSpPr>
        <xdr:cNvPr id="143" name="テキスト ボックス 142"/>
        <xdr:cNvSpPr txBox="1"/>
      </xdr:nvSpPr>
      <xdr:spPr>
        <a:xfrm>
          <a:off x="1752111" y="996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98806</xdr:rowOff>
    </xdr:from>
    <xdr:to>
      <xdr:col>1</xdr:col>
      <xdr:colOff>485775</xdr:colOff>
      <xdr:row>58</xdr:row>
      <xdr:rowOff>28956</xdr:rowOff>
    </xdr:to>
    <xdr:sp macro="" textlink="">
      <xdr:nvSpPr>
        <xdr:cNvPr id="144" name="円/楕円 143"/>
        <xdr:cNvSpPr/>
      </xdr:nvSpPr>
      <xdr:spPr>
        <a:xfrm>
          <a:off x="1079500" y="98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20083</xdr:rowOff>
    </xdr:from>
    <xdr:ext cx="534377" cy="259045"/>
    <xdr:sp macro="" textlink="">
      <xdr:nvSpPr>
        <xdr:cNvPr id="145" name="テキスト ボックス 144"/>
        <xdr:cNvSpPr txBox="1"/>
      </xdr:nvSpPr>
      <xdr:spPr>
        <a:xfrm>
          <a:off x="863111"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54302</xdr:rowOff>
    </xdr:from>
    <xdr:to>
      <xdr:col>6</xdr:col>
      <xdr:colOff>511175</xdr:colOff>
      <xdr:row>78</xdr:row>
      <xdr:rowOff>71284</xdr:rowOff>
    </xdr:to>
    <xdr:cxnSp macro="">
      <xdr:nvCxnSpPr>
        <xdr:cNvPr id="176" name="直線コネクタ 175"/>
        <xdr:cNvCxnSpPr/>
      </xdr:nvCxnSpPr>
      <xdr:spPr>
        <a:xfrm flipV="1">
          <a:off x="3797300" y="13427402"/>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69814</xdr:rowOff>
    </xdr:from>
    <xdr:to>
      <xdr:col>5</xdr:col>
      <xdr:colOff>358775</xdr:colOff>
      <xdr:row>78</xdr:row>
      <xdr:rowOff>71284</xdr:rowOff>
    </xdr:to>
    <xdr:cxnSp macro="">
      <xdr:nvCxnSpPr>
        <xdr:cNvPr id="179" name="直線コネクタ 178"/>
        <xdr:cNvCxnSpPr/>
      </xdr:nvCxnSpPr>
      <xdr:spPr>
        <a:xfrm>
          <a:off x="2908300" y="13442914"/>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60506</xdr:rowOff>
    </xdr:from>
    <xdr:to>
      <xdr:col>4</xdr:col>
      <xdr:colOff>155575</xdr:colOff>
      <xdr:row>78</xdr:row>
      <xdr:rowOff>69814</xdr:rowOff>
    </xdr:to>
    <xdr:cxnSp macro="">
      <xdr:nvCxnSpPr>
        <xdr:cNvPr id="182" name="直線コネクタ 181"/>
        <xdr:cNvCxnSpPr/>
      </xdr:nvCxnSpPr>
      <xdr:spPr>
        <a:xfrm>
          <a:off x="2019300" y="13433606"/>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60506</xdr:rowOff>
    </xdr:from>
    <xdr:to>
      <xdr:col>2</xdr:col>
      <xdr:colOff>638175</xdr:colOff>
      <xdr:row>78</xdr:row>
      <xdr:rowOff>77326</xdr:rowOff>
    </xdr:to>
    <xdr:cxnSp macro="">
      <xdr:nvCxnSpPr>
        <xdr:cNvPr id="185" name="直線コネクタ 184"/>
        <xdr:cNvCxnSpPr/>
      </xdr:nvCxnSpPr>
      <xdr:spPr>
        <a:xfrm flipV="1">
          <a:off x="1130300" y="13433606"/>
          <a:ext cx="889000" cy="1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3502</xdr:rowOff>
    </xdr:from>
    <xdr:to>
      <xdr:col>6</xdr:col>
      <xdr:colOff>561975</xdr:colOff>
      <xdr:row>78</xdr:row>
      <xdr:rowOff>105102</xdr:rowOff>
    </xdr:to>
    <xdr:sp macro="" textlink="">
      <xdr:nvSpPr>
        <xdr:cNvPr id="195" name="円/楕円 194"/>
        <xdr:cNvSpPr/>
      </xdr:nvSpPr>
      <xdr:spPr>
        <a:xfrm>
          <a:off x="4584700" y="1337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153379</xdr:rowOff>
    </xdr:from>
    <xdr:ext cx="469744" cy="259045"/>
    <xdr:sp macro="" textlink="">
      <xdr:nvSpPr>
        <xdr:cNvPr id="196" name="維持補修費該当値テキスト"/>
        <xdr:cNvSpPr txBox="1"/>
      </xdr:nvSpPr>
      <xdr:spPr>
        <a:xfrm>
          <a:off x="4686300" y="1335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20484</xdr:rowOff>
    </xdr:from>
    <xdr:to>
      <xdr:col>5</xdr:col>
      <xdr:colOff>409575</xdr:colOff>
      <xdr:row>78</xdr:row>
      <xdr:rowOff>122084</xdr:rowOff>
    </xdr:to>
    <xdr:sp macro="" textlink="">
      <xdr:nvSpPr>
        <xdr:cNvPr id="197" name="円/楕円 196"/>
        <xdr:cNvSpPr/>
      </xdr:nvSpPr>
      <xdr:spPr>
        <a:xfrm>
          <a:off x="3746500" y="1339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113211</xdr:rowOff>
    </xdr:from>
    <xdr:ext cx="469744" cy="259045"/>
    <xdr:sp macro="" textlink="">
      <xdr:nvSpPr>
        <xdr:cNvPr id="198" name="テキスト ボックス 197"/>
        <xdr:cNvSpPr txBox="1"/>
      </xdr:nvSpPr>
      <xdr:spPr>
        <a:xfrm>
          <a:off x="3562427"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19014</xdr:rowOff>
    </xdr:from>
    <xdr:to>
      <xdr:col>4</xdr:col>
      <xdr:colOff>206375</xdr:colOff>
      <xdr:row>78</xdr:row>
      <xdr:rowOff>120614</xdr:rowOff>
    </xdr:to>
    <xdr:sp macro="" textlink="">
      <xdr:nvSpPr>
        <xdr:cNvPr id="199" name="円/楕円 198"/>
        <xdr:cNvSpPr/>
      </xdr:nvSpPr>
      <xdr:spPr>
        <a:xfrm>
          <a:off x="2857500" y="133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111741</xdr:rowOff>
    </xdr:from>
    <xdr:ext cx="469744" cy="259045"/>
    <xdr:sp macro="" textlink="">
      <xdr:nvSpPr>
        <xdr:cNvPr id="200" name="テキスト ボックス 199"/>
        <xdr:cNvSpPr txBox="1"/>
      </xdr:nvSpPr>
      <xdr:spPr>
        <a:xfrm>
          <a:off x="2673427" y="1348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9706</xdr:rowOff>
    </xdr:from>
    <xdr:to>
      <xdr:col>3</xdr:col>
      <xdr:colOff>3175</xdr:colOff>
      <xdr:row>78</xdr:row>
      <xdr:rowOff>111306</xdr:rowOff>
    </xdr:to>
    <xdr:sp macro="" textlink="">
      <xdr:nvSpPr>
        <xdr:cNvPr id="201" name="円/楕円 200"/>
        <xdr:cNvSpPr/>
      </xdr:nvSpPr>
      <xdr:spPr>
        <a:xfrm>
          <a:off x="1968500" y="1338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102433</xdr:rowOff>
    </xdr:from>
    <xdr:ext cx="469744" cy="259045"/>
    <xdr:sp macro="" textlink="">
      <xdr:nvSpPr>
        <xdr:cNvPr id="202" name="テキスト ボックス 201"/>
        <xdr:cNvSpPr txBox="1"/>
      </xdr:nvSpPr>
      <xdr:spPr>
        <a:xfrm>
          <a:off x="1784427" y="1347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26526</xdr:rowOff>
    </xdr:from>
    <xdr:to>
      <xdr:col>1</xdr:col>
      <xdr:colOff>485775</xdr:colOff>
      <xdr:row>78</xdr:row>
      <xdr:rowOff>128126</xdr:rowOff>
    </xdr:to>
    <xdr:sp macro="" textlink="">
      <xdr:nvSpPr>
        <xdr:cNvPr id="203" name="円/楕円 202"/>
        <xdr:cNvSpPr/>
      </xdr:nvSpPr>
      <xdr:spPr>
        <a:xfrm>
          <a:off x="1079500" y="1339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119253</xdr:rowOff>
    </xdr:from>
    <xdr:ext cx="469744" cy="259045"/>
    <xdr:sp macro="" textlink="">
      <xdr:nvSpPr>
        <xdr:cNvPr id="204" name="テキスト ボックス 203"/>
        <xdr:cNvSpPr txBox="1"/>
      </xdr:nvSpPr>
      <xdr:spPr>
        <a:xfrm>
          <a:off x="895427" y="1349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81331</xdr:rowOff>
    </xdr:from>
    <xdr:to>
      <xdr:col>6</xdr:col>
      <xdr:colOff>511175</xdr:colOff>
      <xdr:row>93</xdr:row>
      <xdr:rowOff>113106</xdr:rowOff>
    </xdr:to>
    <xdr:cxnSp macro="">
      <xdr:nvCxnSpPr>
        <xdr:cNvPr id="234" name="直線コネクタ 233"/>
        <xdr:cNvCxnSpPr/>
      </xdr:nvCxnSpPr>
      <xdr:spPr>
        <a:xfrm flipV="1">
          <a:off x="3797300" y="16026181"/>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113106</xdr:rowOff>
    </xdr:from>
    <xdr:to>
      <xdr:col>5</xdr:col>
      <xdr:colOff>358775</xdr:colOff>
      <xdr:row>94</xdr:row>
      <xdr:rowOff>140652</xdr:rowOff>
    </xdr:to>
    <xdr:cxnSp macro="">
      <xdr:nvCxnSpPr>
        <xdr:cNvPr id="237" name="直線コネクタ 236"/>
        <xdr:cNvCxnSpPr/>
      </xdr:nvCxnSpPr>
      <xdr:spPr>
        <a:xfrm flipV="1">
          <a:off x="2908300" y="16057956"/>
          <a:ext cx="889000" cy="19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150804</xdr:rowOff>
    </xdr:from>
    <xdr:ext cx="534377" cy="259045"/>
    <xdr:sp macro="" textlink="">
      <xdr:nvSpPr>
        <xdr:cNvPr id="239" name="テキスト ボックス 238"/>
        <xdr:cNvSpPr txBox="1"/>
      </xdr:nvSpPr>
      <xdr:spPr>
        <a:xfrm>
          <a:off x="3530111" y="162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140652</xdr:rowOff>
    </xdr:from>
    <xdr:to>
      <xdr:col>4</xdr:col>
      <xdr:colOff>155575</xdr:colOff>
      <xdr:row>94</xdr:row>
      <xdr:rowOff>162483</xdr:rowOff>
    </xdr:to>
    <xdr:cxnSp macro="">
      <xdr:nvCxnSpPr>
        <xdr:cNvPr id="240" name="直線コネクタ 239"/>
        <xdr:cNvCxnSpPr/>
      </xdr:nvCxnSpPr>
      <xdr:spPr>
        <a:xfrm flipV="1">
          <a:off x="2019300" y="16256952"/>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96054</xdr:rowOff>
    </xdr:from>
    <xdr:ext cx="534377" cy="259045"/>
    <xdr:sp macro="" textlink="">
      <xdr:nvSpPr>
        <xdr:cNvPr id="242" name="テキスト ボックス 241"/>
        <xdr:cNvSpPr txBox="1"/>
      </xdr:nvSpPr>
      <xdr:spPr>
        <a:xfrm>
          <a:off x="2641111" y="163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134538</xdr:rowOff>
    </xdr:from>
    <xdr:to>
      <xdr:col>2</xdr:col>
      <xdr:colOff>638175</xdr:colOff>
      <xdr:row>94</xdr:row>
      <xdr:rowOff>162483</xdr:rowOff>
    </xdr:to>
    <xdr:cxnSp macro="">
      <xdr:nvCxnSpPr>
        <xdr:cNvPr id="243" name="直線コネクタ 242"/>
        <xdr:cNvCxnSpPr/>
      </xdr:nvCxnSpPr>
      <xdr:spPr>
        <a:xfrm>
          <a:off x="1130300" y="16250838"/>
          <a:ext cx="889000" cy="2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124477</xdr:rowOff>
    </xdr:from>
    <xdr:ext cx="534377" cy="259045"/>
    <xdr:sp macro="" textlink="">
      <xdr:nvSpPr>
        <xdr:cNvPr id="245" name="テキスト ボックス 244"/>
        <xdr:cNvSpPr txBox="1"/>
      </xdr:nvSpPr>
      <xdr:spPr>
        <a:xfrm>
          <a:off x="1752111" y="164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111656</xdr:rowOff>
    </xdr:from>
    <xdr:ext cx="534377" cy="259045"/>
    <xdr:sp macro="" textlink="">
      <xdr:nvSpPr>
        <xdr:cNvPr id="247" name="テキスト ボックス 246"/>
        <xdr:cNvSpPr txBox="1"/>
      </xdr:nvSpPr>
      <xdr:spPr>
        <a:xfrm>
          <a:off x="863111" y="163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30531</xdr:rowOff>
    </xdr:from>
    <xdr:to>
      <xdr:col>6</xdr:col>
      <xdr:colOff>561975</xdr:colOff>
      <xdr:row>93</xdr:row>
      <xdr:rowOff>132131</xdr:rowOff>
    </xdr:to>
    <xdr:sp macro="" textlink="">
      <xdr:nvSpPr>
        <xdr:cNvPr id="253" name="円/楕円 252"/>
        <xdr:cNvSpPr/>
      </xdr:nvSpPr>
      <xdr:spPr>
        <a:xfrm>
          <a:off x="4584700" y="1597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53408</xdr:rowOff>
    </xdr:from>
    <xdr:ext cx="534377" cy="259045"/>
    <xdr:sp macro="" textlink="">
      <xdr:nvSpPr>
        <xdr:cNvPr id="254" name="扶助費該当値テキスト"/>
        <xdr:cNvSpPr txBox="1"/>
      </xdr:nvSpPr>
      <xdr:spPr>
        <a:xfrm>
          <a:off x="4686300" y="1582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92,064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62306</xdr:rowOff>
    </xdr:from>
    <xdr:to>
      <xdr:col>5</xdr:col>
      <xdr:colOff>409575</xdr:colOff>
      <xdr:row>93</xdr:row>
      <xdr:rowOff>163906</xdr:rowOff>
    </xdr:to>
    <xdr:sp macro="" textlink="">
      <xdr:nvSpPr>
        <xdr:cNvPr id="255" name="円/楕円 254"/>
        <xdr:cNvSpPr/>
      </xdr:nvSpPr>
      <xdr:spPr>
        <a:xfrm>
          <a:off x="3746500" y="1600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8983</xdr:rowOff>
    </xdr:from>
    <xdr:ext cx="534377" cy="259045"/>
    <xdr:sp macro="" textlink="">
      <xdr:nvSpPr>
        <xdr:cNvPr id="256" name="テキスト ボックス 255"/>
        <xdr:cNvSpPr txBox="1"/>
      </xdr:nvSpPr>
      <xdr:spPr>
        <a:xfrm>
          <a:off x="3530111" y="1578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90,396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89852</xdr:rowOff>
    </xdr:from>
    <xdr:to>
      <xdr:col>4</xdr:col>
      <xdr:colOff>206375</xdr:colOff>
      <xdr:row>95</xdr:row>
      <xdr:rowOff>20002</xdr:rowOff>
    </xdr:to>
    <xdr:sp macro="" textlink="">
      <xdr:nvSpPr>
        <xdr:cNvPr id="257" name="円/楕円 256"/>
        <xdr:cNvSpPr/>
      </xdr:nvSpPr>
      <xdr:spPr>
        <a:xfrm>
          <a:off x="2857500" y="162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36529</xdr:rowOff>
    </xdr:from>
    <xdr:ext cx="534377" cy="259045"/>
    <xdr:sp macro="" textlink="">
      <xdr:nvSpPr>
        <xdr:cNvPr id="258" name="テキスト ボックス 257"/>
        <xdr:cNvSpPr txBox="1"/>
      </xdr:nvSpPr>
      <xdr:spPr>
        <a:xfrm>
          <a:off x="2641111" y="1598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79,950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111683</xdr:rowOff>
    </xdr:from>
    <xdr:to>
      <xdr:col>3</xdr:col>
      <xdr:colOff>3175</xdr:colOff>
      <xdr:row>95</xdr:row>
      <xdr:rowOff>41833</xdr:rowOff>
    </xdr:to>
    <xdr:sp macro="" textlink="">
      <xdr:nvSpPr>
        <xdr:cNvPr id="259" name="円/楕円 258"/>
        <xdr:cNvSpPr/>
      </xdr:nvSpPr>
      <xdr:spPr>
        <a:xfrm>
          <a:off x="1968500" y="1622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58360</xdr:rowOff>
    </xdr:from>
    <xdr:ext cx="534377" cy="259045"/>
    <xdr:sp macro="" textlink="">
      <xdr:nvSpPr>
        <xdr:cNvPr id="260" name="テキスト ボックス 259"/>
        <xdr:cNvSpPr txBox="1"/>
      </xdr:nvSpPr>
      <xdr:spPr>
        <a:xfrm>
          <a:off x="1752111" y="1600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83738</xdr:rowOff>
    </xdr:from>
    <xdr:to>
      <xdr:col>1</xdr:col>
      <xdr:colOff>485775</xdr:colOff>
      <xdr:row>95</xdr:row>
      <xdr:rowOff>13888</xdr:rowOff>
    </xdr:to>
    <xdr:sp macro="" textlink="">
      <xdr:nvSpPr>
        <xdr:cNvPr id="261" name="円/楕円 260"/>
        <xdr:cNvSpPr/>
      </xdr:nvSpPr>
      <xdr:spPr>
        <a:xfrm>
          <a:off x="1079500" y="1620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30415</xdr:rowOff>
    </xdr:from>
    <xdr:ext cx="534377" cy="259045"/>
    <xdr:sp macro="" textlink="">
      <xdr:nvSpPr>
        <xdr:cNvPr id="262" name="テキスト ボックス 261"/>
        <xdr:cNvSpPr txBox="1"/>
      </xdr:nvSpPr>
      <xdr:spPr>
        <a:xfrm>
          <a:off x="863111" y="159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82664</xdr:rowOff>
    </xdr:from>
    <xdr:to>
      <xdr:col>15</xdr:col>
      <xdr:colOff>180975</xdr:colOff>
      <xdr:row>34</xdr:row>
      <xdr:rowOff>125806</xdr:rowOff>
    </xdr:to>
    <xdr:cxnSp macro="">
      <xdr:nvCxnSpPr>
        <xdr:cNvPr id="291" name="直線コネクタ 290"/>
        <xdr:cNvCxnSpPr/>
      </xdr:nvCxnSpPr>
      <xdr:spPr>
        <a:xfrm flipV="1">
          <a:off x="9639300" y="5911964"/>
          <a:ext cx="838200" cy="4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125806</xdr:rowOff>
    </xdr:from>
    <xdr:to>
      <xdr:col>14</xdr:col>
      <xdr:colOff>28575</xdr:colOff>
      <xdr:row>35</xdr:row>
      <xdr:rowOff>115100</xdr:rowOff>
    </xdr:to>
    <xdr:cxnSp macro="">
      <xdr:nvCxnSpPr>
        <xdr:cNvPr id="294" name="直線コネクタ 293"/>
        <xdr:cNvCxnSpPr/>
      </xdr:nvCxnSpPr>
      <xdr:spPr>
        <a:xfrm flipV="1">
          <a:off x="8750300" y="5955106"/>
          <a:ext cx="889000" cy="16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115100</xdr:rowOff>
    </xdr:from>
    <xdr:to>
      <xdr:col>12</xdr:col>
      <xdr:colOff>511175</xdr:colOff>
      <xdr:row>35</xdr:row>
      <xdr:rowOff>170421</xdr:rowOff>
    </xdr:to>
    <xdr:cxnSp macro="">
      <xdr:nvCxnSpPr>
        <xdr:cNvPr id="297" name="直線コネクタ 296"/>
        <xdr:cNvCxnSpPr/>
      </xdr:nvCxnSpPr>
      <xdr:spPr>
        <a:xfrm flipV="1">
          <a:off x="7861300" y="6115850"/>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131039</xdr:rowOff>
    </xdr:from>
    <xdr:to>
      <xdr:col>11</xdr:col>
      <xdr:colOff>307975</xdr:colOff>
      <xdr:row>35</xdr:row>
      <xdr:rowOff>170421</xdr:rowOff>
    </xdr:to>
    <xdr:cxnSp macro="">
      <xdr:nvCxnSpPr>
        <xdr:cNvPr id="300" name="直線コネクタ 299"/>
        <xdr:cNvCxnSpPr/>
      </xdr:nvCxnSpPr>
      <xdr:spPr>
        <a:xfrm>
          <a:off x="6972300" y="6131789"/>
          <a:ext cx="889000" cy="3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31864</xdr:rowOff>
    </xdr:from>
    <xdr:to>
      <xdr:col>15</xdr:col>
      <xdr:colOff>231775</xdr:colOff>
      <xdr:row>34</xdr:row>
      <xdr:rowOff>133464</xdr:rowOff>
    </xdr:to>
    <xdr:sp macro="" textlink="">
      <xdr:nvSpPr>
        <xdr:cNvPr id="310" name="円/楕円 309"/>
        <xdr:cNvSpPr/>
      </xdr:nvSpPr>
      <xdr:spPr>
        <a:xfrm>
          <a:off x="10426700" y="586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54741</xdr:rowOff>
    </xdr:from>
    <xdr:ext cx="534377" cy="259045"/>
    <xdr:sp macro="" textlink="">
      <xdr:nvSpPr>
        <xdr:cNvPr id="311" name="補助費等該当値テキスト"/>
        <xdr:cNvSpPr txBox="1"/>
      </xdr:nvSpPr>
      <xdr:spPr>
        <a:xfrm>
          <a:off x="10528300" y="571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64,491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75006</xdr:rowOff>
    </xdr:from>
    <xdr:to>
      <xdr:col>14</xdr:col>
      <xdr:colOff>79375</xdr:colOff>
      <xdr:row>35</xdr:row>
      <xdr:rowOff>5156</xdr:rowOff>
    </xdr:to>
    <xdr:sp macro="" textlink="">
      <xdr:nvSpPr>
        <xdr:cNvPr id="312" name="円/楕円 311"/>
        <xdr:cNvSpPr/>
      </xdr:nvSpPr>
      <xdr:spPr>
        <a:xfrm>
          <a:off x="9588500" y="59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21683</xdr:rowOff>
    </xdr:from>
    <xdr:ext cx="534377" cy="259045"/>
    <xdr:sp macro="" textlink="">
      <xdr:nvSpPr>
        <xdr:cNvPr id="313" name="テキスト ボックス 312"/>
        <xdr:cNvSpPr txBox="1"/>
      </xdr:nvSpPr>
      <xdr:spPr>
        <a:xfrm>
          <a:off x="9372111" y="56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64300</xdr:rowOff>
    </xdr:from>
    <xdr:to>
      <xdr:col>12</xdr:col>
      <xdr:colOff>561975</xdr:colOff>
      <xdr:row>35</xdr:row>
      <xdr:rowOff>165900</xdr:rowOff>
    </xdr:to>
    <xdr:sp macro="" textlink="">
      <xdr:nvSpPr>
        <xdr:cNvPr id="314" name="円/楕円 313"/>
        <xdr:cNvSpPr/>
      </xdr:nvSpPr>
      <xdr:spPr>
        <a:xfrm>
          <a:off x="8699500" y="60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10977</xdr:rowOff>
    </xdr:from>
    <xdr:ext cx="534377" cy="259045"/>
    <xdr:sp macro="" textlink="">
      <xdr:nvSpPr>
        <xdr:cNvPr id="315" name="テキスト ボックス 314"/>
        <xdr:cNvSpPr txBox="1"/>
      </xdr:nvSpPr>
      <xdr:spPr>
        <a:xfrm>
          <a:off x="8483111" y="584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119621</xdr:rowOff>
    </xdr:from>
    <xdr:to>
      <xdr:col>11</xdr:col>
      <xdr:colOff>358775</xdr:colOff>
      <xdr:row>36</xdr:row>
      <xdr:rowOff>49771</xdr:rowOff>
    </xdr:to>
    <xdr:sp macro="" textlink="">
      <xdr:nvSpPr>
        <xdr:cNvPr id="316" name="円/楕円 315"/>
        <xdr:cNvSpPr/>
      </xdr:nvSpPr>
      <xdr:spPr>
        <a:xfrm>
          <a:off x="7810500" y="61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66298</xdr:rowOff>
    </xdr:from>
    <xdr:ext cx="534377" cy="259045"/>
    <xdr:sp macro="" textlink="">
      <xdr:nvSpPr>
        <xdr:cNvPr id="317" name="テキスト ボックス 316"/>
        <xdr:cNvSpPr txBox="1"/>
      </xdr:nvSpPr>
      <xdr:spPr>
        <a:xfrm>
          <a:off x="7594111" y="589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80239</xdr:rowOff>
    </xdr:from>
    <xdr:to>
      <xdr:col>10</xdr:col>
      <xdr:colOff>155575</xdr:colOff>
      <xdr:row>36</xdr:row>
      <xdr:rowOff>10389</xdr:rowOff>
    </xdr:to>
    <xdr:sp macro="" textlink="">
      <xdr:nvSpPr>
        <xdr:cNvPr id="318" name="円/楕円 317"/>
        <xdr:cNvSpPr/>
      </xdr:nvSpPr>
      <xdr:spPr>
        <a:xfrm>
          <a:off x="6921500" y="6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26916</xdr:rowOff>
    </xdr:from>
    <xdr:ext cx="534377" cy="259045"/>
    <xdr:sp macro="" textlink="">
      <xdr:nvSpPr>
        <xdr:cNvPr id="319" name="テキスト ボックス 318"/>
        <xdr:cNvSpPr txBox="1"/>
      </xdr:nvSpPr>
      <xdr:spPr>
        <a:xfrm>
          <a:off x="6705111" y="58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131263</xdr:rowOff>
    </xdr:from>
    <xdr:to>
      <xdr:col>15</xdr:col>
      <xdr:colOff>180975</xdr:colOff>
      <xdr:row>58</xdr:row>
      <xdr:rowOff>148627</xdr:rowOff>
    </xdr:to>
    <xdr:cxnSp macro="">
      <xdr:nvCxnSpPr>
        <xdr:cNvPr id="350" name="直線コネクタ 349"/>
        <xdr:cNvCxnSpPr/>
      </xdr:nvCxnSpPr>
      <xdr:spPr>
        <a:xfrm>
          <a:off x="9639300" y="10075363"/>
          <a:ext cx="838200" cy="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71675</xdr:rowOff>
    </xdr:from>
    <xdr:to>
      <xdr:col>14</xdr:col>
      <xdr:colOff>28575</xdr:colOff>
      <xdr:row>58</xdr:row>
      <xdr:rowOff>131263</xdr:rowOff>
    </xdr:to>
    <xdr:cxnSp macro="">
      <xdr:nvCxnSpPr>
        <xdr:cNvPr id="353" name="直線コネクタ 352"/>
        <xdr:cNvCxnSpPr/>
      </xdr:nvCxnSpPr>
      <xdr:spPr>
        <a:xfrm>
          <a:off x="8750300" y="10015775"/>
          <a:ext cx="889000" cy="5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130773</xdr:rowOff>
    </xdr:from>
    <xdr:ext cx="534377" cy="259045"/>
    <xdr:sp macro="" textlink="">
      <xdr:nvSpPr>
        <xdr:cNvPr id="355" name="テキスト ボックス 354"/>
        <xdr:cNvSpPr txBox="1"/>
      </xdr:nvSpPr>
      <xdr:spPr>
        <a:xfrm>
          <a:off x="9372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71675</xdr:rowOff>
    </xdr:from>
    <xdr:to>
      <xdr:col>12</xdr:col>
      <xdr:colOff>511175</xdr:colOff>
      <xdr:row>58</xdr:row>
      <xdr:rowOff>138295</xdr:rowOff>
    </xdr:to>
    <xdr:cxnSp macro="">
      <xdr:nvCxnSpPr>
        <xdr:cNvPr id="356" name="直線コネクタ 355"/>
        <xdr:cNvCxnSpPr/>
      </xdr:nvCxnSpPr>
      <xdr:spPr>
        <a:xfrm flipV="1">
          <a:off x="7861300" y="10015775"/>
          <a:ext cx="889000" cy="6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155799</xdr:rowOff>
    </xdr:from>
    <xdr:ext cx="534377" cy="259045"/>
    <xdr:sp macro="" textlink="">
      <xdr:nvSpPr>
        <xdr:cNvPr id="358" name="テキスト ボックス 357"/>
        <xdr:cNvSpPr txBox="1"/>
      </xdr:nvSpPr>
      <xdr:spPr>
        <a:xfrm>
          <a:off x="8483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138295</xdr:rowOff>
    </xdr:from>
    <xdr:to>
      <xdr:col>11</xdr:col>
      <xdr:colOff>307975</xdr:colOff>
      <xdr:row>58</xdr:row>
      <xdr:rowOff>147124</xdr:rowOff>
    </xdr:to>
    <xdr:cxnSp macro="">
      <xdr:nvCxnSpPr>
        <xdr:cNvPr id="359" name="直線コネクタ 358"/>
        <xdr:cNvCxnSpPr/>
      </xdr:nvCxnSpPr>
      <xdr:spPr>
        <a:xfrm flipV="1">
          <a:off x="6972300" y="10082395"/>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126690</xdr:rowOff>
    </xdr:from>
    <xdr:ext cx="534377" cy="259045"/>
    <xdr:sp macro="" textlink="">
      <xdr:nvSpPr>
        <xdr:cNvPr id="361" name="テキスト ボックス 360"/>
        <xdr:cNvSpPr txBox="1"/>
      </xdr:nvSpPr>
      <xdr:spPr>
        <a:xfrm>
          <a:off x="7594111" y="93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162733</xdr:rowOff>
    </xdr:from>
    <xdr:ext cx="534377" cy="259045"/>
    <xdr:sp macro="" textlink="">
      <xdr:nvSpPr>
        <xdr:cNvPr id="363" name="テキスト ボックス 362"/>
        <xdr:cNvSpPr txBox="1"/>
      </xdr:nvSpPr>
      <xdr:spPr>
        <a:xfrm>
          <a:off x="6705111" y="94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97827</xdr:rowOff>
    </xdr:from>
    <xdr:to>
      <xdr:col>15</xdr:col>
      <xdr:colOff>231775</xdr:colOff>
      <xdr:row>59</xdr:row>
      <xdr:rowOff>27977</xdr:rowOff>
    </xdr:to>
    <xdr:sp macro="" textlink="">
      <xdr:nvSpPr>
        <xdr:cNvPr id="369" name="円/楕円 368"/>
        <xdr:cNvSpPr/>
      </xdr:nvSpPr>
      <xdr:spPr>
        <a:xfrm>
          <a:off x="10426700" y="1004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12754</xdr:rowOff>
    </xdr:from>
    <xdr:ext cx="534377" cy="259045"/>
    <xdr:sp macro="" textlink="">
      <xdr:nvSpPr>
        <xdr:cNvPr id="370" name="普通建設事業費該当値テキスト"/>
        <xdr:cNvSpPr txBox="1"/>
      </xdr:nvSpPr>
      <xdr:spPr>
        <a:xfrm>
          <a:off x="10528300" y="99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80463</xdr:rowOff>
    </xdr:from>
    <xdr:to>
      <xdr:col>14</xdr:col>
      <xdr:colOff>79375</xdr:colOff>
      <xdr:row>59</xdr:row>
      <xdr:rowOff>10613</xdr:rowOff>
    </xdr:to>
    <xdr:sp macro="" textlink="">
      <xdr:nvSpPr>
        <xdr:cNvPr id="371" name="円/楕円 370"/>
        <xdr:cNvSpPr/>
      </xdr:nvSpPr>
      <xdr:spPr>
        <a:xfrm>
          <a:off x="9588500" y="1002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1740</xdr:rowOff>
    </xdr:from>
    <xdr:ext cx="534377" cy="259045"/>
    <xdr:sp macro="" textlink="">
      <xdr:nvSpPr>
        <xdr:cNvPr id="372" name="テキスト ボックス 371"/>
        <xdr:cNvSpPr txBox="1"/>
      </xdr:nvSpPr>
      <xdr:spPr>
        <a:xfrm>
          <a:off x="9372111" y="1011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20875</xdr:rowOff>
    </xdr:from>
    <xdr:to>
      <xdr:col>12</xdr:col>
      <xdr:colOff>561975</xdr:colOff>
      <xdr:row>58</xdr:row>
      <xdr:rowOff>122475</xdr:rowOff>
    </xdr:to>
    <xdr:sp macro="" textlink="">
      <xdr:nvSpPr>
        <xdr:cNvPr id="373" name="円/楕円 372"/>
        <xdr:cNvSpPr/>
      </xdr:nvSpPr>
      <xdr:spPr>
        <a:xfrm>
          <a:off x="8699500" y="99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113602</xdr:rowOff>
    </xdr:from>
    <xdr:ext cx="534377" cy="259045"/>
    <xdr:sp macro="" textlink="">
      <xdr:nvSpPr>
        <xdr:cNvPr id="374" name="テキスト ボックス 373"/>
        <xdr:cNvSpPr txBox="1"/>
      </xdr:nvSpPr>
      <xdr:spPr>
        <a:xfrm>
          <a:off x="8483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87495</xdr:rowOff>
    </xdr:from>
    <xdr:to>
      <xdr:col>11</xdr:col>
      <xdr:colOff>358775</xdr:colOff>
      <xdr:row>59</xdr:row>
      <xdr:rowOff>17645</xdr:rowOff>
    </xdr:to>
    <xdr:sp macro="" textlink="">
      <xdr:nvSpPr>
        <xdr:cNvPr id="375" name="円/楕円 374"/>
        <xdr:cNvSpPr/>
      </xdr:nvSpPr>
      <xdr:spPr>
        <a:xfrm>
          <a:off x="7810500" y="1003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8772</xdr:rowOff>
    </xdr:from>
    <xdr:ext cx="534377" cy="259045"/>
    <xdr:sp macro="" textlink="">
      <xdr:nvSpPr>
        <xdr:cNvPr id="376" name="テキスト ボックス 375"/>
        <xdr:cNvSpPr txBox="1"/>
      </xdr:nvSpPr>
      <xdr:spPr>
        <a:xfrm>
          <a:off x="7594111" y="1012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96324</xdr:rowOff>
    </xdr:from>
    <xdr:to>
      <xdr:col>10</xdr:col>
      <xdr:colOff>155575</xdr:colOff>
      <xdr:row>59</xdr:row>
      <xdr:rowOff>26474</xdr:rowOff>
    </xdr:to>
    <xdr:sp macro="" textlink="">
      <xdr:nvSpPr>
        <xdr:cNvPr id="377" name="円/楕円 376"/>
        <xdr:cNvSpPr/>
      </xdr:nvSpPr>
      <xdr:spPr>
        <a:xfrm>
          <a:off x="6921500" y="100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17601</xdr:rowOff>
    </xdr:from>
    <xdr:ext cx="534377" cy="259045"/>
    <xdr:sp macro="" textlink="">
      <xdr:nvSpPr>
        <xdr:cNvPr id="378" name="テキスト ボックス 377"/>
        <xdr:cNvSpPr txBox="1"/>
      </xdr:nvSpPr>
      <xdr:spPr>
        <a:xfrm>
          <a:off x="6705111" y="1013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146689</xdr:rowOff>
    </xdr:from>
    <xdr:to>
      <xdr:col>15</xdr:col>
      <xdr:colOff>180975</xdr:colOff>
      <xdr:row>79</xdr:row>
      <xdr:rowOff>4842</xdr:rowOff>
    </xdr:to>
    <xdr:cxnSp macro="">
      <xdr:nvCxnSpPr>
        <xdr:cNvPr id="409" name="直線コネクタ 408"/>
        <xdr:cNvCxnSpPr/>
      </xdr:nvCxnSpPr>
      <xdr:spPr>
        <a:xfrm>
          <a:off x="9639300" y="13519789"/>
          <a:ext cx="8382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51416</xdr:rowOff>
    </xdr:from>
    <xdr:ext cx="534377" cy="259045"/>
    <xdr:sp macro="" textlink="">
      <xdr:nvSpPr>
        <xdr:cNvPr id="413" name="テキスト ボックス 412"/>
        <xdr:cNvSpPr txBox="1"/>
      </xdr:nvSpPr>
      <xdr:spPr>
        <a:xfrm>
          <a:off x="9372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125492</xdr:rowOff>
    </xdr:from>
    <xdr:to>
      <xdr:col>15</xdr:col>
      <xdr:colOff>231775</xdr:colOff>
      <xdr:row>79</xdr:row>
      <xdr:rowOff>55642</xdr:rowOff>
    </xdr:to>
    <xdr:sp macro="" textlink="">
      <xdr:nvSpPr>
        <xdr:cNvPr id="419" name="円/楕円 418"/>
        <xdr:cNvSpPr/>
      </xdr:nvSpPr>
      <xdr:spPr>
        <a:xfrm>
          <a:off x="10426700" y="1349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40419</xdr:rowOff>
    </xdr:from>
    <xdr:ext cx="469744" cy="259045"/>
    <xdr:sp macro="" textlink="">
      <xdr:nvSpPr>
        <xdr:cNvPr id="420" name="普通建設事業費 （ うち新規整備　）該当値テキスト"/>
        <xdr:cNvSpPr txBox="1"/>
      </xdr:nvSpPr>
      <xdr:spPr>
        <a:xfrm>
          <a:off x="10528300" y="134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95889</xdr:rowOff>
    </xdr:from>
    <xdr:to>
      <xdr:col>14</xdr:col>
      <xdr:colOff>79375</xdr:colOff>
      <xdr:row>79</xdr:row>
      <xdr:rowOff>26039</xdr:rowOff>
    </xdr:to>
    <xdr:sp macro="" textlink="">
      <xdr:nvSpPr>
        <xdr:cNvPr id="421" name="円/楕円 420"/>
        <xdr:cNvSpPr/>
      </xdr:nvSpPr>
      <xdr:spPr>
        <a:xfrm>
          <a:off x="9588500" y="134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17166</xdr:rowOff>
    </xdr:from>
    <xdr:ext cx="469744" cy="259045"/>
    <xdr:sp macro="" textlink="">
      <xdr:nvSpPr>
        <xdr:cNvPr id="422" name="テキスト ボックス 421"/>
        <xdr:cNvSpPr txBox="1"/>
      </xdr:nvSpPr>
      <xdr:spPr>
        <a:xfrm>
          <a:off x="9404427" y="135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21693</xdr:rowOff>
    </xdr:from>
    <xdr:to>
      <xdr:col>15</xdr:col>
      <xdr:colOff>180975</xdr:colOff>
      <xdr:row>99</xdr:row>
      <xdr:rowOff>24910</xdr:rowOff>
    </xdr:to>
    <xdr:cxnSp macro="">
      <xdr:nvCxnSpPr>
        <xdr:cNvPr id="453" name="直線コネクタ 452"/>
        <xdr:cNvCxnSpPr/>
      </xdr:nvCxnSpPr>
      <xdr:spPr>
        <a:xfrm>
          <a:off x="9639300" y="16995243"/>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88090</xdr:rowOff>
    </xdr:from>
    <xdr:ext cx="534377" cy="259045"/>
    <xdr:sp macro="" textlink="">
      <xdr:nvSpPr>
        <xdr:cNvPr id="457" name="テキスト ボックス 456"/>
        <xdr:cNvSpPr txBox="1"/>
      </xdr:nvSpPr>
      <xdr:spPr>
        <a:xfrm>
          <a:off x="9372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145560</xdr:rowOff>
    </xdr:from>
    <xdr:to>
      <xdr:col>15</xdr:col>
      <xdr:colOff>231775</xdr:colOff>
      <xdr:row>99</xdr:row>
      <xdr:rowOff>75710</xdr:rowOff>
    </xdr:to>
    <xdr:sp macro="" textlink="">
      <xdr:nvSpPr>
        <xdr:cNvPr id="463" name="円/楕円 462"/>
        <xdr:cNvSpPr/>
      </xdr:nvSpPr>
      <xdr:spPr>
        <a:xfrm>
          <a:off x="10426700" y="1694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60487</xdr:rowOff>
    </xdr:from>
    <xdr:ext cx="469744" cy="259045"/>
    <xdr:sp macro="" textlink="">
      <xdr:nvSpPr>
        <xdr:cNvPr id="464" name="普通建設事業費 （ うち更新整備　）該当値テキスト"/>
        <xdr:cNvSpPr txBox="1"/>
      </xdr:nvSpPr>
      <xdr:spPr>
        <a:xfrm>
          <a:off x="10528300" y="1686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142343</xdr:rowOff>
    </xdr:from>
    <xdr:to>
      <xdr:col>14</xdr:col>
      <xdr:colOff>79375</xdr:colOff>
      <xdr:row>99</xdr:row>
      <xdr:rowOff>72493</xdr:rowOff>
    </xdr:to>
    <xdr:sp macro="" textlink="">
      <xdr:nvSpPr>
        <xdr:cNvPr id="465" name="円/楕円 464"/>
        <xdr:cNvSpPr/>
      </xdr:nvSpPr>
      <xdr:spPr>
        <a:xfrm>
          <a:off x="9588500" y="169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63620</xdr:rowOff>
    </xdr:from>
    <xdr:ext cx="469744" cy="259045"/>
    <xdr:sp macro="" textlink="">
      <xdr:nvSpPr>
        <xdr:cNvPr id="466" name="テキスト ボックス 465"/>
        <xdr:cNvSpPr txBox="1"/>
      </xdr:nvSpPr>
      <xdr:spPr>
        <a:xfrm>
          <a:off x="9404427" y="170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29096</xdr:rowOff>
    </xdr:from>
    <xdr:to>
      <xdr:col>22</xdr:col>
      <xdr:colOff>365125</xdr:colOff>
      <xdr:row>39</xdr:row>
      <xdr:rowOff>44450</xdr:rowOff>
    </xdr:to>
    <xdr:cxnSp macro="">
      <xdr:nvCxnSpPr>
        <xdr:cNvPr id="498" name="直線コネクタ 497"/>
        <xdr:cNvCxnSpPr/>
      </xdr:nvCxnSpPr>
      <xdr:spPr>
        <a:xfrm>
          <a:off x="14592300" y="6715646"/>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29096</xdr:rowOff>
    </xdr:from>
    <xdr:to>
      <xdr:col>21</xdr:col>
      <xdr:colOff>161925</xdr:colOff>
      <xdr:row>39</xdr:row>
      <xdr:rowOff>44450</xdr:rowOff>
    </xdr:to>
    <xdr:cxnSp macro="">
      <xdr:nvCxnSpPr>
        <xdr:cNvPr id="501" name="直線コネクタ 500"/>
        <xdr:cNvCxnSpPr/>
      </xdr:nvCxnSpPr>
      <xdr:spPr>
        <a:xfrm flipV="1">
          <a:off x="13703300" y="6715646"/>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249299" cy="259045"/>
    <xdr:sp macro="" textlink="">
      <xdr:nvSpPr>
        <xdr:cNvPr id="515" name="災害復旧事業費該当値テキスト"/>
        <xdr:cNvSpPr txBox="1"/>
      </xdr:nvSpPr>
      <xdr:spPr>
        <a:xfrm>
          <a:off x="16370300" y="6603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149746</xdr:rowOff>
    </xdr:from>
    <xdr:to>
      <xdr:col>21</xdr:col>
      <xdr:colOff>212725</xdr:colOff>
      <xdr:row>39</xdr:row>
      <xdr:rowOff>79896</xdr:rowOff>
    </xdr:to>
    <xdr:sp macro="" textlink="">
      <xdr:nvSpPr>
        <xdr:cNvPr id="518" name="円/楕円 517"/>
        <xdr:cNvSpPr/>
      </xdr:nvSpPr>
      <xdr:spPr>
        <a:xfrm>
          <a:off x="14541500" y="66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71023</xdr:rowOff>
    </xdr:from>
    <xdr:ext cx="378565" cy="259045"/>
    <xdr:sp macro="" textlink="">
      <xdr:nvSpPr>
        <xdr:cNvPr id="519" name="テキスト ボックス 518"/>
        <xdr:cNvSpPr txBox="1"/>
      </xdr:nvSpPr>
      <xdr:spPr>
        <a:xfrm>
          <a:off x="14403017" y="675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143799</xdr:rowOff>
    </xdr:from>
    <xdr:to>
      <xdr:col>23</xdr:col>
      <xdr:colOff>517525</xdr:colOff>
      <xdr:row>76</xdr:row>
      <xdr:rowOff>150133</xdr:rowOff>
    </xdr:to>
    <xdr:cxnSp macro="">
      <xdr:nvCxnSpPr>
        <xdr:cNvPr id="603" name="直線コネクタ 602"/>
        <xdr:cNvCxnSpPr/>
      </xdr:nvCxnSpPr>
      <xdr:spPr>
        <a:xfrm>
          <a:off x="15481300" y="13173999"/>
          <a:ext cx="838200" cy="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143799</xdr:rowOff>
    </xdr:from>
    <xdr:to>
      <xdr:col>22</xdr:col>
      <xdr:colOff>365125</xdr:colOff>
      <xdr:row>76</xdr:row>
      <xdr:rowOff>147913</xdr:rowOff>
    </xdr:to>
    <xdr:cxnSp macro="">
      <xdr:nvCxnSpPr>
        <xdr:cNvPr id="606" name="直線コネクタ 605"/>
        <xdr:cNvCxnSpPr/>
      </xdr:nvCxnSpPr>
      <xdr:spPr>
        <a:xfrm flipV="1">
          <a:off x="14592300" y="13173999"/>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8" name="テキスト ボックス 607"/>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147913</xdr:rowOff>
    </xdr:from>
    <xdr:to>
      <xdr:col>21</xdr:col>
      <xdr:colOff>161925</xdr:colOff>
      <xdr:row>77</xdr:row>
      <xdr:rowOff>8043</xdr:rowOff>
    </xdr:to>
    <xdr:cxnSp macro="">
      <xdr:nvCxnSpPr>
        <xdr:cNvPr id="609" name="直線コネクタ 608"/>
        <xdr:cNvCxnSpPr/>
      </xdr:nvCxnSpPr>
      <xdr:spPr>
        <a:xfrm flipV="1">
          <a:off x="13703300" y="13178113"/>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11" name="テキスト ボックス 610"/>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8043</xdr:rowOff>
    </xdr:from>
    <xdr:to>
      <xdr:col>19</xdr:col>
      <xdr:colOff>644525</xdr:colOff>
      <xdr:row>77</xdr:row>
      <xdr:rowOff>19326</xdr:rowOff>
    </xdr:to>
    <xdr:cxnSp macro="">
      <xdr:nvCxnSpPr>
        <xdr:cNvPr id="612" name="直線コネクタ 611"/>
        <xdr:cNvCxnSpPr/>
      </xdr:nvCxnSpPr>
      <xdr:spPr>
        <a:xfrm flipV="1">
          <a:off x="12814300" y="13209693"/>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14" name="テキスト ボックス 613"/>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16" name="テキスト ボックス 615"/>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99333</xdr:rowOff>
    </xdr:from>
    <xdr:to>
      <xdr:col>23</xdr:col>
      <xdr:colOff>568325</xdr:colOff>
      <xdr:row>77</xdr:row>
      <xdr:rowOff>29483</xdr:rowOff>
    </xdr:to>
    <xdr:sp macro="" textlink="">
      <xdr:nvSpPr>
        <xdr:cNvPr id="622" name="円/楕円 621"/>
        <xdr:cNvSpPr/>
      </xdr:nvSpPr>
      <xdr:spPr>
        <a:xfrm>
          <a:off x="16268700" y="131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77760</xdr:rowOff>
    </xdr:from>
    <xdr:ext cx="534377" cy="259045"/>
    <xdr:sp macro="" textlink="">
      <xdr:nvSpPr>
        <xdr:cNvPr id="623" name="公債費該当値テキスト"/>
        <xdr:cNvSpPr txBox="1"/>
      </xdr:nvSpPr>
      <xdr:spPr>
        <a:xfrm>
          <a:off x="16370300" y="1310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28,361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92999</xdr:rowOff>
    </xdr:from>
    <xdr:to>
      <xdr:col>22</xdr:col>
      <xdr:colOff>415925</xdr:colOff>
      <xdr:row>77</xdr:row>
      <xdr:rowOff>23149</xdr:rowOff>
    </xdr:to>
    <xdr:sp macro="" textlink="">
      <xdr:nvSpPr>
        <xdr:cNvPr id="624" name="円/楕円 623"/>
        <xdr:cNvSpPr/>
      </xdr:nvSpPr>
      <xdr:spPr>
        <a:xfrm>
          <a:off x="15430500" y="131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14276</xdr:rowOff>
    </xdr:from>
    <xdr:ext cx="534377" cy="259045"/>
    <xdr:sp macro="" textlink="">
      <xdr:nvSpPr>
        <xdr:cNvPr id="625" name="テキスト ボックス 624"/>
        <xdr:cNvSpPr txBox="1"/>
      </xdr:nvSpPr>
      <xdr:spPr>
        <a:xfrm>
          <a:off x="15214111" y="132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97113</xdr:rowOff>
    </xdr:from>
    <xdr:to>
      <xdr:col>21</xdr:col>
      <xdr:colOff>212725</xdr:colOff>
      <xdr:row>77</xdr:row>
      <xdr:rowOff>27263</xdr:rowOff>
    </xdr:to>
    <xdr:sp macro="" textlink="">
      <xdr:nvSpPr>
        <xdr:cNvPr id="626" name="円/楕円 625"/>
        <xdr:cNvSpPr/>
      </xdr:nvSpPr>
      <xdr:spPr>
        <a:xfrm>
          <a:off x="14541500" y="1312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18390</xdr:rowOff>
    </xdr:from>
    <xdr:ext cx="534377" cy="259045"/>
    <xdr:sp macro="" textlink="">
      <xdr:nvSpPr>
        <xdr:cNvPr id="627" name="テキスト ボックス 626"/>
        <xdr:cNvSpPr txBox="1"/>
      </xdr:nvSpPr>
      <xdr:spPr>
        <a:xfrm>
          <a:off x="14325111" y="1322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128693</xdr:rowOff>
    </xdr:from>
    <xdr:to>
      <xdr:col>20</xdr:col>
      <xdr:colOff>9525</xdr:colOff>
      <xdr:row>77</xdr:row>
      <xdr:rowOff>58843</xdr:rowOff>
    </xdr:to>
    <xdr:sp macro="" textlink="">
      <xdr:nvSpPr>
        <xdr:cNvPr id="628" name="円/楕円 627"/>
        <xdr:cNvSpPr/>
      </xdr:nvSpPr>
      <xdr:spPr>
        <a:xfrm>
          <a:off x="13652500" y="131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49970</xdr:rowOff>
    </xdr:from>
    <xdr:ext cx="534377" cy="259045"/>
    <xdr:sp macro="" textlink="">
      <xdr:nvSpPr>
        <xdr:cNvPr id="629" name="テキスト ボックス 628"/>
        <xdr:cNvSpPr txBox="1"/>
      </xdr:nvSpPr>
      <xdr:spPr>
        <a:xfrm>
          <a:off x="13436111" y="1325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139976</xdr:rowOff>
    </xdr:from>
    <xdr:to>
      <xdr:col>18</xdr:col>
      <xdr:colOff>492125</xdr:colOff>
      <xdr:row>77</xdr:row>
      <xdr:rowOff>70126</xdr:rowOff>
    </xdr:to>
    <xdr:sp macro="" textlink="">
      <xdr:nvSpPr>
        <xdr:cNvPr id="630" name="円/楕円 629"/>
        <xdr:cNvSpPr/>
      </xdr:nvSpPr>
      <xdr:spPr>
        <a:xfrm>
          <a:off x="12763500" y="1317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61253</xdr:rowOff>
    </xdr:from>
    <xdr:ext cx="534377" cy="259045"/>
    <xdr:sp macro="" textlink="">
      <xdr:nvSpPr>
        <xdr:cNvPr id="631" name="テキスト ボックス 630"/>
        <xdr:cNvSpPr txBox="1"/>
      </xdr:nvSpPr>
      <xdr:spPr>
        <a:xfrm>
          <a:off x="12547111" y="132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38849</xdr:rowOff>
    </xdr:from>
    <xdr:to>
      <xdr:col>23</xdr:col>
      <xdr:colOff>517525</xdr:colOff>
      <xdr:row>99</xdr:row>
      <xdr:rowOff>38278</xdr:rowOff>
    </xdr:to>
    <xdr:cxnSp macro="">
      <xdr:nvCxnSpPr>
        <xdr:cNvPr id="660" name="直線コネクタ 659"/>
        <xdr:cNvCxnSpPr/>
      </xdr:nvCxnSpPr>
      <xdr:spPr>
        <a:xfrm flipV="1">
          <a:off x="15481300" y="16669499"/>
          <a:ext cx="838200" cy="3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36734</xdr:rowOff>
    </xdr:from>
    <xdr:to>
      <xdr:col>22</xdr:col>
      <xdr:colOff>365125</xdr:colOff>
      <xdr:row>99</xdr:row>
      <xdr:rowOff>38278</xdr:rowOff>
    </xdr:to>
    <xdr:cxnSp macro="">
      <xdr:nvCxnSpPr>
        <xdr:cNvPr id="663" name="直線コネクタ 662"/>
        <xdr:cNvCxnSpPr/>
      </xdr:nvCxnSpPr>
      <xdr:spPr>
        <a:xfrm>
          <a:off x="14592300" y="17010284"/>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36734</xdr:rowOff>
    </xdr:from>
    <xdr:to>
      <xdr:col>21</xdr:col>
      <xdr:colOff>161925</xdr:colOff>
      <xdr:row>99</xdr:row>
      <xdr:rowOff>38069</xdr:rowOff>
    </xdr:to>
    <xdr:cxnSp macro="">
      <xdr:nvCxnSpPr>
        <xdr:cNvPr id="666" name="直線コネクタ 665"/>
        <xdr:cNvCxnSpPr/>
      </xdr:nvCxnSpPr>
      <xdr:spPr>
        <a:xfrm flipV="1">
          <a:off x="13703300" y="17010284"/>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38069</xdr:rowOff>
    </xdr:from>
    <xdr:to>
      <xdr:col>19</xdr:col>
      <xdr:colOff>644525</xdr:colOff>
      <xdr:row>99</xdr:row>
      <xdr:rowOff>41326</xdr:rowOff>
    </xdr:to>
    <xdr:cxnSp macro="">
      <xdr:nvCxnSpPr>
        <xdr:cNvPr id="669" name="直線コネクタ 668"/>
        <xdr:cNvCxnSpPr/>
      </xdr:nvCxnSpPr>
      <xdr:spPr>
        <a:xfrm flipV="1">
          <a:off x="12814300" y="17011619"/>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149916</xdr:rowOff>
    </xdr:from>
    <xdr:ext cx="534377" cy="259045"/>
    <xdr:sp macro="" textlink="">
      <xdr:nvSpPr>
        <xdr:cNvPr id="673" name="テキスト ボックス 672"/>
        <xdr:cNvSpPr txBox="1"/>
      </xdr:nvSpPr>
      <xdr:spPr>
        <a:xfrm>
          <a:off x="12547111" y="164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159499</xdr:rowOff>
    </xdr:from>
    <xdr:to>
      <xdr:col>23</xdr:col>
      <xdr:colOff>568325</xdr:colOff>
      <xdr:row>97</xdr:row>
      <xdr:rowOff>89649</xdr:rowOff>
    </xdr:to>
    <xdr:sp macro="" textlink="">
      <xdr:nvSpPr>
        <xdr:cNvPr id="679" name="円/楕円 678"/>
        <xdr:cNvSpPr/>
      </xdr:nvSpPr>
      <xdr:spPr>
        <a:xfrm>
          <a:off x="16268700" y="166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10926</xdr:rowOff>
    </xdr:from>
    <xdr:ext cx="534377" cy="259045"/>
    <xdr:sp macro="" textlink="">
      <xdr:nvSpPr>
        <xdr:cNvPr id="680" name="積立金該当値テキスト"/>
        <xdr:cNvSpPr txBox="1"/>
      </xdr:nvSpPr>
      <xdr:spPr>
        <a:xfrm>
          <a:off x="16370300" y="1647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18,294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158928</xdr:rowOff>
    </xdr:from>
    <xdr:to>
      <xdr:col>22</xdr:col>
      <xdr:colOff>415925</xdr:colOff>
      <xdr:row>99</xdr:row>
      <xdr:rowOff>89078</xdr:rowOff>
    </xdr:to>
    <xdr:sp macro="" textlink="">
      <xdr:nvSpPr>
        <xdr:cNvPr id="681" name="円/楕円 680"/>
        <xdr:cNvSpPr/>
      </xdr:nvSpPr>
      <xdr:spPr>
        <a:xfrm>
          <a:off x="15430500" y="169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80205</xdr:rowOff>
    </xdr:from>
    <xdr:ext cx="378565" cy="259045"/>
    <xdr:sp macro="" textlink="">
      <xdr:nvSpPr>
        <xdr:cNvPr id="682" name="テキスト ボックス 681"/>
        <xdr:cNvSpPr txBox="1"/>
      </xdr:nvSpPr>
      <xdr:spPr>
        <a:xfrm>
          <a:off x="15292017" y="170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157384</xdr:rowOff>
    </xdr:from>
    <xdr:to>
      <xdr:col>21</xdr:col>
      <xdr:colOff>212725</xdr:colOff>
      <xdr:row>99</xdr:row>
      <xdr:rowOff>87534</xdr:rowOff>
    </xdr:to>
    <xdr:sp macro="" textlink="">
      <xdr:nvSpPr>
        <xdr:cNvPr id="683" name="円/楕円 682"/>
        <xdr:cNvSpPr/>
      </xdr:nvSpPr>
      <xdr:spPr>
        <a:xfrm>
          <a:off x="14541500" y="1695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78661</xdr:rowOff>
    </xdr:from>
    <xdr:ext cx="378565" cy="259045"/>
    <xdr:sp macro="" textlink="">
      <xdr:nvSpPr>
        <xdr:cNvPr id="684" name="テキスト ボックス 683"/>
        <xdr:cNvSpPr txBox="1"/>
      </xdr:nvSpPr>
      <xdr:spPr>
        <a:xfrm>
          <a:off x="14403017" y="17052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158719</xdr:rowOff>
    </xdr:from>
    <xdr:to>
      <xdr:col>20</xdr:col>
      <xdr:colOff>9525</xdr:colOff>
      <xdr:row>99</xdr:row>
      <xdr:rowOff>88869</xdr:rowOff>
    </xdr:to>
    <xdr:sp macro="" textlink="">
      <xdr:nvSpPr>
        <xdr:cNvPr id="685" name="円/楕円 684"/>
        <xdr:cNvSpPr/>
      </xdr:nvSpPr>
      <xdr:spPr>
        <a:xfrm>
          <a:off x="13652500" y="1696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79996</xdr:rowOff>
    </xdr:from>
    <xdr:ext cx="378565" cy="259045"/>
    <xdr:sp macro="" textlink="">
      <xdr:nvSpPr>
        <xdr:cNvPr id="686" name="テキスト ボックス 685"/>
        <xdr:cNvSpPr txBox="1"/>
      </xdr:nvSpPr>
      <xdr:spPr>
        <a:xfrm>
          <a:off x="13514017" y="17053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161976</xdr:rowOff>
    </xdr:from>
    <xdr:to>
      <xdr:col>18</xdr:col>
      <xdr:colOff>492125</xdr:colOff>
      <xdr:row>99</xdr:row>
      <xdr:rowOff>92126</xdr:rowOff>
    </xdr:to>
    <xdr:sp macro="" textlink="">
      <xdr:nvSpPr>
        <xdr:cNvPr id="687" name="円/楕円 686"/>
        <xdr:cNvSpPr/>
      </xdr:nvSpPr>
      <xdr:spPr>
        <a:xfrm>
          <a:off x="12763500" y="169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83253</xdr:rowOff>
    </xdr:from>
    <xdr:ext cx="378565" cy="259045"/>
    <xdr:sp macro="" textlink="">
      <xdr:nvSpPr>
        <xdr:cNvPr id="688" name="テキスト ボックス 687"/>
        <xdr:cNvSpPr txBox="1"/>
      </xdr:nvSpPr>
      <xdr:spPr>
        <a:xfrm>
          <a:off x="12625017" y="17056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111735</xdr:rowOff>
    </xdr:from>
    <xdr:to>
      <xdr:col>32</xdr:col>
      <xdr:colOff>187325</xdr:colOff>
      <xdr:row>39</xdr:row>
      <xdr:rowOff>44450</xdr:rowOff>
    </xdr:to>
    <xdr:cxnSp macro="">
      <xdr:nvCxnSpPr>
        <xdr:cNvPr id="717" name="直線コネクタ 716"/>
        <xdr:cNvCxnSpPr/>
      </xdr:nvCxnSpPr>
      <xdr:spPr>
        <a:xfrm flipV="1">
          <a:off x="21323300" y="6455385"/>
          <a:ext cx="838200" cy="27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71290</xdr:rowOff>
    </xdr:from>
    <xdr:ext cx="469744" cy="259045"/>
    <xdr:sp macro="" textlink="">
      <xdr:nvSpPr>
        <xdr:cNvPr id="718" name="投資及び出資金平均値テキスト"/>
        <xdr:cNvSpPr txBox="1"/>
      </xdr:nvSpPr>
      <xdr:spPr>
        <a:xfrm>
          <a:off x="22212300" y="6586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0" name="直線コネクタ 71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133261</xdr:rowOff>
    </xdr:from>
    <xdr:to>
      <xdr:col>29</xdr:col>
      <xdr:colOff>517525</xdr:colOff>
      <xdr:row>39</xdr:row>
      <xdr:rowOff>44450</xdr:rowOff>
    </xdr:to>
    <xdr:cxnSp macro="">
      <xdr:nvCxnSpPr>
        <xdr:cNvPr id="723" name="直線コネクタ 722"/>
        <xdr:cNvCxnSpPr/>
      </xdr:nvCxnSpPr>
      <xdr:spPr>
        <a:xfrm>
          <a:off x="19545300" y="6648361"/>
          <a:ext cx="889000" cy="8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120955</xdr:rowOff>
    </xdr:from>
    <xdr:to>
      <xdr:col>28</xdr:col>
      <xdr:colOff>314325</xdr:colOff>
      <xdr:row>38</xdr:row>
      <xdr:rowOff>133261</xdr:rowOff>
    </xdr:to>
    <xdr:cxnSp macro="">
      <xdr:nvCxnSpPr>
        <xdr:cNvPr id="726" name="直線コネクタ 725"/>
        <xdr:cNvCxnSpPr/>
      </xdr:nvCxnSpPr>
      <xdr:spPr>
        <a:xfrm>
          <a:off x="18656300" y="6636055"/>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29951</xdr:rowOff>
    </xdr:from>
    <xdr:ext cx="469744" cy="259045"/>
    <xdr:sp macro="" textlink="">
      <xdr:nvSpPr>
        <xdr:cNvPr id="728" name="テキスト ボックス 727"/>
        <xdr:cNvSpPr txBox="1"/>
      </xdr:nvSpPr>
      <xdr:spPr>
        <a:xfrm>
          <a:off x="19310427" y="671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32161</xdr:rowOff>
    </xdr:from>
    <xdr:ext cx="469744" cy="259045"/>
    <xdr:sp macro="" textlink="">
      <xdr:nvSpPr>
        <xdr:cNvPr id="730" name="テキスト ボックス 729"/>
        <xdr:cNvSpPr txBox="1"/>
      </xdr:nvSpPr>
      <xdr:spPr>
        <a:xfrm>
          <a:off x="18421427" y="671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60935</xdr:rowOff>
    </xdr:from>
    <xdr:to>
      <xdr:col>32</xdr:col>
      <xdr:colOff>238125</xdr:colOff>
      <xdr:row>37</xdr:row>
      <xdr:rowOff>162534</xdr:rowOff>
    </xdr:to>
    <xdr:sp macro="" textlink="">
      <xdr:nvSpPr>
        <xdr:cNvPr id="736" name="円/楕円 735"/>
        <xdr:cNvSpPr/>
      </xdr:nvSpPr>
      <xdr:spPr>
        <a:xfrm>
          <a:off x="22110700" y="64045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83812</xdr:rowOff>
    </xdr:from>
    <xdr:ext cx="469744" cy="259045"/>
    <xdr:sp macro="" textlink="">
      <xdr:nvSpPr>
        <xdr:cNvPr id="737" name="投資及び出資金該当値テキスト"/>
        <xdr:cNvSpPr txBox="1"/>
      </xdr:nvSpPr>
      <xdr:spPr>
        <a:xfrm>
          <a:off x="22212300" y="625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0" name="円/楕円 73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1" name="テキスト ボックス 74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82461</xdr:rowOff>
    </xdr:from>
    <xdr:to>
      <xdr:col>28</xdr:col>
      <xdr:colOff>365125</xdr:colOff>
      <xdr:row>39</xdr:row>
      <xdr:rowOff>12611</xdr:rowOff>
    </xdr:to>
    <xdr:sp macro="" textlink="">
      <xdr:nvSpPr>
        <xdr:cNvPr id="742" name="円/楕円 741"/>
        <xdr:cNvSpPr/>
      </xdr:nvSpPr>
      <xdr:spPr>
        <a:xfrm>
          <a:off x="19494500" y="65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29138</xdr:rowOff>
    </xdr:from>
    <xdr:ext cx="469744" cy="259045"/>
    <xdr:sp macro="" textlink="">
      <xdr:nvSpPr>
        <xdr:cNvPr id="743" name="テキスト ボックス 742"/>
        <xdr:cNvSpPr txBox="1"/>
      </xdr:nvSpPr>
      <xdr:spPr>
        <a:xfrm>
          <a:off x="19310427"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70155</xdr:rowOff>
    </xdr:from>
    <xdr:to>
      <xdr:col>27</xdr:col>
      <xdr:colOff>161925</xdr:colOff>
      <xdr:row>39</xdr:row>
      <xdr:rowOff>305</xdr:rowOff>
    </xdr:to>
    <xdr:sp macro="" textlink="">
      <xdr:nvSpPr>
        <xdr:cNvPr id="744" name="円/楕円 743"/>
        <xdr:cNvSpPr/>
      </xdr:nvSpPr>
      <xdr:spPr>
        <a:xfrm>
          <a:off x="18605500" y="65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16832</xdr:rowOff>
    </xdr:from>
    <xdr:ext cx="469744" cy="259045"/>
    <xdr:sp macro="" textlink="">
      <xdr:nvSpPr>
        <xdr:cNvPr id="745" name="テキスト ボックス 744"/>
        <xdr:cNvSpPr txBox="1"/>
      </xdr:nvSpPr>
      <xdr:spPr>
        <a:xfrm>
          <a:off x="18421427" y="63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138923</xdr:rowOff>
    </xdr:from>
    <xdr:to>
      <xdr:col>32</xdr:col>
      <xdr:colOff>187325</xdr:colOff>
      <xdr:row>57</xdr:row>
      <xdr:rowOff>168983</xdr:rowOff>
    </xdr:to>
    <xdr:cxnSp macro="">
      <xdr:nvCxnSpPr>
        <xdr:cNvPr id="772" name="直線コネクタ 771"/>
        <xdr:cNvCxnSpPr/>
      </xdr:nvCxnSpPr>
      <xdr:spPr>
        <a:xfrm flipV="1">
          <a:off x="21323300" y="9911573"/>
          <a:ext cx="838200" cy="3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88335</xdr:rowOff>
    </xdr:from>
    <xdr:ext cx="469744" cy="259045"/>
    <xdr:sp macro="" textlink="">
      <xdr:nvSpPr>
        <xdr:cNvPr id="773" name="貸付金平均値テキスト"/>
        <xdr:cNvSpPr txBox="1"/>
      </xdr:nvSpPr>
      <xdr:spPr>
        <a:xfrm>
          <a:off x="22212300" y="9860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168983</xdr:rowOff>
    </xdr:from>
    <xdr:to>
      <xdr:col>31</xdr:col>
      <xdr:colOff>34925</xdr:colOff>
      <xdr:row>58</xdr:row>
      <xdr:rowOff>2837</xdr:rowOff>
    </xdr:to>
    <xdr:cxnSp macro="">
      <xdr:nvCxnSpPr>
        <xdr:cNvPr id="775" name="直線コネクタ 774"/>
        <xdr:cNvCxnSpPr/>
      </xdr:nvCxnSpPr>
      <xdr:spPr>
        <a:xfrm flipV="1">
          <a:off x="20434300" y="9941633"/>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76951</xdr:rowOff>
    </xdr:from>
    <xdr:ext cx="469744" cy="259045"/>
    <xdr:sp macro="" textlink="">
      <xdr:nvSpPr>
        <xdr:cNvPr id="777" name="テキスト ボックス 776"/>
        <xdr:cNvSpPr txBox="1"/>
      </xdr:nvSpPr>
      <xdr:spPr>
        <a:xfrm>
          <a:off x="21088427" y="1002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2837</xdr:rowOff>
    </xdr:from>
    <xdr:to>
      <xdr:col>29</xdr:col>
      <xdr:colOff>517525</xdr:colOff>
      <xdr:row>58</xdr:row>
      <xdr:rowOff>8712</xdr:rowOff>
    </xdr:to>
    <xdr:cxnSp macro="">
      <xdr:nvCxnSpPr>
        <xdr:cNvPr id="778" name="直線コネクタ 777"/>
        <xdr:cNvCxnSpPr/>
      </xdr:nvCxnSpPr>
      <xdr:spPr>
        <a:xfrm flipV="1">
          <a:off x="19545300" y="9946937"/>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8712</xdr:rowOff>
    </xdr:from>
    <xdr:to>
      <xdr:col>28</xdr:col>
      <xdr:colOff>314325</xdr:colOff>
      <xdr:row>58</xdr:row>
      <xdr:rowOff>125367</xdr:rowOff>
    </xdr:to>
    <xdr:cxnSp macro="">
      <xdr:nvCxnSpPr>
        <xdr:cNvPr id="781" name="直線コネクタ 780"/>
        <xdr:cNvCxnSpPr/>
      </xdr:nvCxnSpPr>
      <xdr:spPr>
        <a:xfrm flipV="1">
          <a:off x="18656300" y="9952812"/>
          <a:ext cx="889000" cy="1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88123</xdr:rowOff>
    </xdr:from>
    <xdr:to>
      <xdr:col>32</xdr:col>
      <xdr:colOff>238125</xdr:colOff>
      <xdr:row>58</xdr:row>
      <xdr:rowOff>18273</xdr:rowOff>
    </xdr:to>
    <xdr:sp macro="" textlink="">
      <xdr:nvSpPr>
        <xdr:cNvPr id="791" name="円/楕円 790"/>
        <xdr:cNvSpPr/>
      </xdr:nvSpPr>
      <xdr:spPr>
        <a:xfrm>
          <a:off x="22110700" y="986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111000</xdr:rowOff>
    </xdr:from>
    <xdr:ext cx="469744" cy="259045"/>
    <xdr:sp macro="" textlink="">
      <xdr:nvSpPr>
        <xdr:cNvPr id="792" name="貸付金該当値テキスト"/>
        <xdr:cNvSpPr txBox="1"/>
      </xdr:nvSpPr>
      <xdr:spPr>
        <a:xfrm>
          <a:off x="22212300" y="971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118183</xdr:rowOff>
    </xdr:from>
    <xdr:to>
      <xdr:col>31</xdr:col>
      <xdr:colOff>85725</xdr:colOff>
      <xdr:row>58</xdr:row>
      <xdr:rowOff>48333</xdr:rowOff>
    </xdr:to>
    <xdr:sp macro="" textlink="">
      <xdr:nvSpPr>
        <xdr:cNvPr id="793" name="円/楕円 792"/>
        <xdr:cNvSpPr/>
      </xdr:nvSpPr>
      <xdr:spPr>
        <a:xfrm>
          <a:off x="21272500" y="989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64860</xdr:rowOff>
    </xdr:from>
    <xdr:ext cx="469744" cy="259045"/>
    <xdr:sp macro="" textlink="">
      <xdr:nvSpPr>
        <xdr:cNvPr id="794" name="テキスト ボックス 793"/>
        <xdr:cNvSpPr txBox="1"/>
      </xdr:nvSpPr>
      <xdr:spPr>
        <a:xfrm>
          <a:off x="21088427" y="966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123487</xdr:rowOff>
    </xdr:from>
    <xdr:to>
      <xdr:col>29</xdr:col>
      <xdr:colOff>568325</xdr:colOff>
      <xdr:row>58</xdr:row>
      <xdr:rowOff>53637</xdr:rowOff>
    </xdr:to>
    <xdr:sp macro="" textlink="">
      <xdr:nvSpPr>
        <xdr:cNvPr id="795" name="円/楕円 794"/>
        <xdr:cNvSpPr/>
      </xdr:nvSpPr>
      <xdr:spPr>
        <a:xfrm>
          <a:off x="20383500" y="98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44764</xdr:rowOff>
    </xdr:from>
    <xdr:ext cx="469744" cy="259045"/>
    <xdr:sp macro="" textlink="">
      <xdr:nvSpPr>
        <xdr:cNvPr id="796" name="テキスト ボックス 795"/>
        <xdr:cNvSpPr txBox="1"/>
      </xdr:nvSpPr>
      <xdr:spPr>
        <a:xfrm>
          <a:off x="20199427" y="998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129362</xdr:rowOff>
    </xdr:from>
    <xdr:to>
      <xdr:col>28</xdr:col>
      <xdr:colOff>365125</xdr:colOff>
      <xdr:row>58</xdr:row>
      <xdr:rowOff>59512</xdr:rowOff>
    </xdr:to>
    <xdr:sp macro="" textlink="">
      <xdr:nvSpPr>
        <xdr:cNvPr id="797" name="円/楕円 796"/>
        <xdr:cNvSpPr/>
      </xdr:nvSpPr>
      <xdr:spPr>
        <a:xfrm>
          <a:off x="19494500" y="99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50639</xdr:rowOff>
    </xdr:from>
    <xdr:ext cx="469744" cy="259045"/>
    <xdr:sp macro="" textlink="">
      <xdr:nvSpPr>
        <xdr:cNvPr id="798" name="テキスト ボックス 797"/>
        <xdr:cNvSpPr txBox="1"/>
      </xdr:nvSpPr>
      <xdr:spPr>
        <a:xfrm>
          <a:off x="19310427" y="999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74567</xdr:rowOff>
    </xdr:from>
    <xdr:to>
      <xdr:col>27</xdr:col>
      <xdr:colOff>161925</xdr:colOff>
      <xdr:row>59</xdr:row>
      <xdr:rowOff>4717</xdr:rowOff>
    </xdr:to>
    <xdr:sp macro="" textlink="">
      <xdr:nvSpPr>
        <xdr:cNvPr id="799" name="円/楕円 798"/>
        <xdr:cNvSpPr/>
      </xdr:nvSpPr>
      <xdr:spPr>
        <a:xfrm>
          <a:off x="18605500" y="1001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167294</xdr:rowOff>
    </xdr:from>
    <xdr:ext cx="378565" cy="259045"/>
    <xdr:sp macro="" textlink="">
      <xdr:nvSpPr>
        <xdr:cNvPr id="800" name="テキスト ボックス 799"/>
        <xdr:cNvSpPr txBox="1"/>
      </xdr:nvSpPr>
      <xdr:spPr>
        <a:xfrm>
          <a:off x="18467017" y="1011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99718</xdr:rowOff>
    </xdr:from>
    <xdr:to>
      <xdr:col>32</xdr:col>
      <xdr:colOff>187325</xdr:colOff>
      <xdr:row>77</xdr:row>
      <xdr:rowOff>7294</xdr:rowOff>
    </xdr:to>
    <xdr:cxnSp macro="">
      <xdr:nvCxnSpPr>
        <xdr:cNvPr id="828" name="直線コネクタ 827"/>
        <xdr:cNvCxnSpPr/>
      </xdr:nvCxnSpPr>
      <xdr:spPr>
        <a:xfrm flipV="1">
          <a:off x="21323300" y="13129918"/>
          <a:ext cx="838200" cy="7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65085</xdr:rowOff>
    </xdr:from>
    <xdr:to>
      <xdr:col>31</xdr:col>
      <xdr:colOff>34925</xdr:colOff>
      <xdr:row>77</xdr:row>
      <xdr:rowOff>7294</xdr:rowOff>
    </xdr:to>
    <xdr:cxnSp macro="">
      <xdr:nvCxnSpPr>
        <xdr:cNvPr id="831" name="直線コネクタ 830"/>
        <xdr:cNvCxnSpPr/>
      </xdr:nvCxnSpPr>
      <xdr:spPr>
        <a:xfrm>
          <a:off x="20434300" y="12923835"/>
          <a:ext cx="889000" cy="28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30433</xdr:rowOff>
    </xdr:from>
    <xdr:ext cx="534377" cy="259045"/>
    <xdr:sp macro="" textlink="">
      <xdr:nvSpPr>
        <xdr:cNvPr id="833" name="テキスト ボックス 832"/>
        <xdr:cNvSpPr txBox="1"/>
      </xdr:nvSpPr>
      <xdr:spPr>
        <a:xfrm>
          <a:off x="21056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65085</xdr:rowOff>
    </xdr:from>
    <xdr:to>
      <xdr:col>29</xdr:col>
      <xdr:colOff>517525</xdr:colOff>
      <xdr:row>75</xdr:row>
      <xdr:rowOff>122349</xdr:rowOff>
    </xdr:to>
    <xdr:cxnSp macro="">
      <xdr:nvCxnSpPr>
        <xdr:cNvPr id="834" name="直線コネクタ 833"/>
        <xdr:cNvCxnSpPr/>
      </xdr:nvCxnSpPr>
      <xdr:spPr>
        <a:xfrm flipV="1">
          <a:off x="19545300" y="12923835"/>
          <a:ext cx="889000" cy="5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36763</xdr:rowOff>
    </xdr:from>
    <xdr:ext cx="534377" cy="259045"/>
    <xdr:sp macro="" textlink="">
      <xdr:nvSpPr>
        <xdr:cNvPr id="836" name="テキスト ボックス 835"/>
        <xdr:cNvSpPr txBox="1"/>
      </xdr:nvSpPr>
      <xdr:spPr>
        <a:xfrm>
          <a:off x="20167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122349</xdr:rowOff>
    </xdr:from>
    <xdr:to>
      <xdr:col>28</xdr:col>
      <xdr:colOff>314325</xdr:colOff>
      <xdr:row>75</xdr:row>
      <xdr:rowOff>157302</xdr:rowOff>
    </xdr:to>
    <xdr:cxnSp macro="">
      <xdr:nvCxnSpPr>
        <xdr:cNvPr id="837" name="直線コネクタ 836"/>
        <xdr:cNvCxnSpPr/>
      </xdr:nvCxnSpPr>
      <xdr:spPr>
        <a:xfrm flipV="1">
          <a:off x="18656300" y="12981099"/>
          <a:ext cx="889000" cy="3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46113</xdr:rowOff>
    </xdr:from>
    <xdr:ext cx="534377" cy="259045"/>
    <xdr:sp macro="" textlink="">
      <xdr:nvSpPr>
        <xdr:cNvPr id="839" name="テキスト ボックス 838"/>
        <xdr:cNvSpPr txBox="1"/>
      </xdr:nvSpPr>
      <xdr:spPr>
        <a:xfrm>
          <a:off x="19278111" y="130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49427</xdr:rowOff>
    </xdr:from>
    <xdr:ext cx="534377" cy="259045"/>
    <xdr:sp macro="" textlink="">
      <xdr:nvSpPr>
        <xdr:cNvPr id="841" name="テキスト ボックス 840"/>
        <xdr:cNvSpPr txBox="1"/>
      </xdr:nvSpPr>
      <xdr:spPr>
        <a:xfrm>
          <a:off x="18389111" y="1307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48918</xdr:rowOff>
    </xdr:from>
    <xdr:to>
      <xdr:col>32</xdr:col>
      <xdr:colOff>238125</xdr:colOff>
      <xdr:row>76</xdr:row>
      <xdr:rowOff>150518</xdr:rowOff>
    </xdr:to>
    <xdr:sp macro="" textlink="">
      <xdr:nvSpPr>
        <xdr:cNvPr id="847" name="円/楕円 846"/>
        <xdr:cNvSpPr/>
      </xdr:nvSpPr>
      <xdr:spPr>
        <a:xfrm>
          <a:off x="22110700" y="1307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27345</xdr:rowOff>
    </xdr:from>
    <xdr:ext cx="534377" cy="259045"/>
    <xdr:sp macro="" textlink="">
      <xdr:nvSpPr>
        <xdr:cNvPr id="848" name="繰出金該当値テキスト"/>
        <xdr:cNvSpPr txBox="1"/>
      </xdr:nvSpPr>
      <xdr:spPr>
        <a:xfrm>
          <a:off x="22212300" y="1305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36,749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127944</xdr:rowOff>
    </xdr:from>
    <xdr:to>
      <xdr:col>31</xdr:col>
      <xdr:colOff>85725</xdr:colOff>
      <xdr:row>77</xdr:row>
      <xdr:rowOff>58094</xdr:rowOff>
    </xdr:to>
    <xdr:sp macro="" textlink="">
      <xdr:nvSpPr>
        <xdr:cNvPr id="849" name="円/楕円 848"/>
        <xdr:cNvSpPr/>
      </xdr:nvSpPr>
      <xdr:spPr>
        <a:xfrm>
          <a:off x="21272500" y="131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49221</xdr:rowOff>
    </xdr:from>
    <xdr:ext cx="534377" cy="259045"/>
    <xdr:sp macro="" textlink="">
      <xdr:nvSpPr>
        <xdr:cNvPr id="850" name="テキスト ボックス 849"/>
        <xdr:cNvSpPr txBox="1"/>
      </xdr:nvSpPr>
      <xdr:spPr>
        <a:xfrm>
          <a:off x="21056111" y="1325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14285</xdr:rowOff>
    </xdr:from>
    <xdr:to>
      <xdr:col>29</xdr:col>
      <xdr:colOff>568325</xdr:colOff>
      <xdr:row>75</xdr:row>
      <xdr:rowOff>115885</xdr:rowOff>
    </xdr:to>
    <xdr:sp macro="" textlink="">
      <xdr:nvSpPr>
        <xdr:cNvPr id="851" name="円/楕円 850"/>
        <xdr:cNvSpPr/>
      </xdr:nvSpPr>
      <xdr:spPr>
        <a:xfrm>
          <a:off x="20383500" y="1287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132412</xdr:rowOff>
    </xdr:from>
    <xdr:ext cx="534377" cy="259045"/>
    <xdr:sp macro="" textlink="">
      <xdr:nvSpPr>
        <xdr:cNvPr id="852" name="テキスト ボックス 851"/>
        <xdr:cNvSpPr txBox="1"/>
      </xdr:nvSpPr>
      <xdr:spPr>
        <a:xfrm>
          <a:off x="20167111" y="1264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71549</xdr:rowOff>
    </xdr:from>
    <xdr:to>
      <xdr:col>28</xdr:col>
      <xdr:colOff>365125</xdr:colOff>
      <xdr:row>76</xdr:row>
      <xdr:rowOff>1699</xdr:rowOff>
    </xdr:to>
    <xdr:sp macro="" textlink="">
      <xdr:nvSpPr>
        <xdr:cNvPr id="853" name="円/楕円 852"/>
        <xdr:cNvSpPr/>
      </xdr:nvSpPr>
      <xdr:spPr>
        <a:xfrm>
          <a:off x="19494500" y="1293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18226</xdr:rowOff>
    </xdr:from>
    <xdr:ext cx="534377" cy="259045"/>
    <xdr:sp macro="" textlink="">
      <xdr:nvSpPr>
        <xdr:cNvPr id="854" name="テキスト ボックス 853"/>
        <xdr:cNvSpPr txBox="1"/>
      </xdr:nvSpPr>
      <xdr:spPr>
        <a:xfrm>
          <a:off x="19278111" y="1270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106502</xdr:rowOff>
    </xdr:from>
    <xdr:to>
      <xdr:col>27</xdr:col>
      <xdr:colOff>161925</xdr:colOff>
      <xdr:row>76</xdr:row>
      <xdr:rowOff>36652</xdr:rowOff>
    </xdr:to>
    <xdr:sp macro="" textlink="">
      <xdr:nvSpPr>
        <xdr:cNvPr id="855" name="円/楕円 854"/>
        <xdr:cNvSpPr/>
      </xdr:nvSpPr>
      <xdr:spPr>
        <a:xfrm>
          <a:off x="18605500" y="129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53179</xdr:rowOff>
    </xdr:from>
    <xdr:ext cx="534377" cy="259045"/>
    <xdr:sp macro="" textlink="">
      <xdr:nvSpPr>
        <xdr:cNvPr id="856" name="テキスト ボックス 855"/>
        <xdr:cNvSpPr txBox="1"/>
      </xdr:nvSpPr>
      <xdr:spPr>
        <a:xfrm>
          <a:off x="18389111" y="1274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歳出決算総額の主な構成項目である扶助費と補助費等において、類似団体と比較した住民一人当たりコストが特に高い状況となっている。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については、平成２６年度に障害者自立支援関係費や生活保護費の大幅増により前年度から１３．１％増加し、平成２７年度も住民一人当たり９２，０６４円で対前年度１．８％の増となっている。これは、生活保護費が保護世帯数の減により減となったものの、事業所の増やサービスの普及に伴い障害者（児）支援関係費が増となったこと、こども医療扶助の対象者の拡充や子ども・子育て支援新制度の施行に伴い子育て支援費が増となったこと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等については、平成２６年度に下水道事業会計の法適化により前年度から２６．１％増加し、平成２７年度も住民一人当たり６４，４９１円で対前年度５．６％の増となっている。これは、公営企業への繰出金は減となったものの、一部事務組合への負担金が増となったこと、まちづくり応援寄附金の増に伴いふるさと納税推進負担金が増となったこと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71,344
70,252
25.33
26,176,632
25,758,105
404,448
14,932,745
20,042,946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8636</xdr:rowOff>
    </xdr:from>
    <xdr:to>
      <xdr:col>6</xdr:col>
      <xdr:colOff>511175</xdr:colOff>
      <xdr:row>35</xdr:row>
      <xdr:rowOff>94361</xdr:rowOff>
    </xdr:to>
    <xdr:cxnSp macro="">
      <xdr:nvCxnSpPr>
        <xdr:cNvPr id="61" name="直線コネクタ 60"/>
        <xdr:cNvCxnSpPr/>
      </xdr:nvCxnSpPr>
      <xdr:spPr>
        <a:xfrm flipV="1">
          <a:off x="3797300" y="6009386"/>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94361</xdr:rowOff>
    </xdr:from>
    <xdr:to>
      <xdr:col>5</xdr:col>
      <xdr:colOff>358775</xdr:colOff>
      <xdr:row>35</xdr:row>
      <xdr:rowOff>167894</xdr:rowOff>
    </xdr:to>
    <xdr:cxnSp macro="">
      <xdr:nvCxnSpPr>
        <xdr:cNvPr id="64" name="直線コネクタ 63"/>
        <xdr:cNvCxnSpPr/>
      </xdr:nvCxnSpPr>
      <xdr:spPr>
        <a:xfrm flipV="1">
          <a:off x="2908300" y="6095111"/>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146194</xdr:rowOff>
    </xdr:from>
    <xdr:ext cx="469744" cy="259045"/>
    <xdr:sp macro="" textlink="">
      <xdr:nvSpPr>
        <xdr:cNvPr id="66" name="テキスト ボックス 65"/>
        <xdr:cNvSpPr txBox="1"/>
      </xdr:nvSpPr>
      <xdr:spPr>
        <a:xfrm>
          <a:off x="3562427"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26543</xdr:rowOff>
    </xdr:from>
    <xdr:to>
      <xdr:col>4</xdr:col>
      <xdr:colOff>155575</xdr:colOff>
      <xdr:row>35</xdr:row>
      <xdr:rowOff>167894</xdr:rowOff>
    </xdr:to>
    <xdr:cxnSp macro="">
      <xdr:nvCxnSpPr>
        <xdr:cNvPr id="67" name="直線コネクタ 66"/>
        <xdr:cNvCxnSpPr/>
      </xdr:nvCxnSpPr>
      <xdr:spPr>
        <a:xfrm>
          <a:off x="2019300" y="6027293"/>
          <a:ext cx="889000" cy="1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13098</xdr:rowOff>
    </xdr:from>
    <xdr:ext cx="469744" cy="259045"/>
    <xdr:sp macro="" textlink="">
      <xdr:nvSpPr>
        <xdr:cNvPr id="69" name="テキスト ボックス 68"/>
        <xdr:cNvSpPr txBox="1"/>
      </xdr:nvSpPr>
      <xdr:spPr>
        <a:xfrm>
          <a:off x="2673427"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2159</xdr:rowOff>
    </xdr:from>
    <xdr:to>
      <xdr:col>2</xdr:col>
      <xdr:colOff>638175</xdr:colOff>
      <xdr:row>35</xdr:row>
      <xdr:rowOff>26543</xdr:rowOff>
    </xdr:to>
    <xdr:cxnSp macro="">
      <xdr:nvCxnSpPr>
        <xdr:cNvPr id="70" name="直線コネクタ 69"/>
        <xdr:cNvCxnSpPr/>
      </xdr:nvCxnSpPr>
      <xdr:spPr>
        <a:xfrm>
          <a:off x="1130300" y="5831459"/>
          <a:ext cx="889000" cy="1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103141</xdr:rowOff>
    </xdr:from>
    <xdr:ext cx="469744" cy="259045"/>
    <xdr:sp macro="" textlink="">
      <xdr:nvSpPr>
        <xdr:cNvPr id="72" name="テキスト ボックス 71"/>
        <xdr:cNvSpPr txBox="1"/>
      </xdr:nvSpPr>
      <xdr:spPr>
        <a:xfrm>
          <a:off x="1784427"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72661</xdr:rowOff>
    </xdr:from>
    <xdr:ext cx="469744" cy="259045"/>
    <xdr:sp macro="" textlink="">
      <xdr:nvSpPr>
        <xdr:cNvPr id="74" name="テキスト ボックス 73"/>
        <xdr:cNvSpPr txBox="1"/>
      </xdr:nvSpPr>
      <xdr:spPr>
        <a:xfrm>
          <a:off x="895427" y="59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129286</xdr:rowOff>
    </xdr:from>
    <xdr:to>
      <xdr:col>6</xdr:col>
      <xdr:colOff>561975</xdr:colOff>
      <xdr:row>35</xdr:row>
      <xdr:rowOff>59436</xdr:rowOff>
    </xdr:to>
    <xdr:sp macro="" textlink="">
      <xdr:nvSpPr>
        <xdr:cNvPr id="80" name="円/楕円 79"/>
        <xdr:cNvSpPr/>
      </xdr:nvSpPr>
      <xdr:spPr>
        <a:xfrm>
          <a:off x="45847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152163</xdr:rowOff>
    </xdr:from>
    <xdr:ext cx="469744" cy="259045"/>
    <xdr:sp macro="" textlink="">
      <xdr:nvSpPr>
        <xdr:cNvPr id="81" name="議会費該当値テキスト"/>
        <xdr:cNvSpPr txBox="1"/>
      </xdr:nvSpPr>
      <xdr:spPr>
        <a:xfrm>
          <a:off x="4686300"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43561</xdr:rowOff>
    </xdr:from>
    <xdr:to>
      <xdr:col>5</xdr:col>
      <xdr:colOff>409575</xdr:colOff>
      <xdr:row>35</xdr:row>
      <xdr:rowOff>145161</xdr:rowOff>
    </xdr:to>
    <xdr:sp macro="" textlink="">
      <xdr:nvSpPr>
        <xdr:cNvPr id="82" name="円/楕円 81"/>
        <xdr:cNvSpPr/>
      </xdr:nvSpPr>
      <xdr:spPr>
        <a:xfrm>
          <a:off x="37465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161688</xdr:rowOff>
    </xdr:from>
    <xdr:ext cx="469744" cy="259045"/>
    <xdr:sp macro="" textlink="">
      <xdr:nvSpPr>
        <xdr:cNvPr id="83" name="テキスト ボックス 82"/>
        <xdr:cNvSpPr txBox="1"/>
      </xdr:nvSpPr>
      <xdr:spPr>
        <a:xfrm>
          <a:off x="3562427" y="58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117094</xdr:rowOff>
    </xdr:from>
    <xdr:to>
      <xdr:col>4</xdr:col>
      <xdr:colOff>206375</xdr:colOff>
      <xdr:row>36</xdr:row>
      <xdr:rowOff>47244</xdr:rowOff>
    </xdr:to>
    <xdr:sp macro="" textlink="">
      <xdr:nvSpPr>
        <xdr:cNvPr id="84" name="円/楕円 83"/>
        <xdr:cNvSpPr/>
      </xdr:nvSpPr>
      <xdr:spPr>
        <a:xfrm>
          <a:off x="2857500" y="61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38371</xdr:rowOff>
    </xdr:from>
    <xdr:ext cx="469744" cy="259045"/>
    <xdr:sp macro="" textlink="">
      <xdr:nvSpPr>
        <xdr:cNvPr id="85" name="テキスト ボックス 84"/>
        <xdr:cNvSpPr txBox="1"/>
      </xdr:nvSpPr>
      <xdr:spPr>
        <a:xfrm>
          <a:off x="2673427"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147193</xdr:rowOff>
    </xdr:from>
    <xdr:to>
      <xdr:col>3</xdr:col>
      <xdr:colOff>3175</xdr:colOff>
      <xdr:row>35</xdr:row>
      <xdr:rowOff>77343</xdr:rowOff>
    </xdr:to>
    <xdr:sp macro="" textlink="">
      <xdr:nvSpPr>
        <xdr:cNvPr id="86" name="円/楕円 85"/>
        <xdr:cNvSpPr/>
      </xdr:nvSpPr>
      <xdr:spPr>
        <a:xfrm>
          <a:off x="1968500" y="597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93870</xdr:rowOff>
    </xdr:from>
    <xdr:ext cx="469744" cy="259045"/>
    <xdr:sp macro="" textlink="">
      <xdr:nvSpPr>
        <xdr:cNvPr id="87" name="テキスト ボックス 86"/>
        <xdr:cNvSpPr txBox="1"/>
      </xdr:nvSpPr>
      <xdr:spPr>
        <a:xfrm>
          <a:off x="1784427" y="575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122809</xdr:rowOff>
    </xdr:from>
    <xdr:to>
      <xdr:col>1</xdr:col>
      <xdr:colOff>485775</xdr:colOff>
      <xdr:row>34</xdr:row>
      <xdr:rowOff>52959</xdr:rowOff>
    </xdr:to>
    <xdr:sp macro="" textlink="">
      <xdr:nvSpPr>
        <xdr:cNvPr id="88" name="円/楕円 87"/>
        <xdr:cNvSpPr/>
      </xdr:nvSpPr>
      <xdr:spPr>
        <a:xfrm>
          <a:off x="1079500" y="578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69486</xdr:rowOff>
    </xdr:from>
    <xdr:ext cx="469744" cy="259045"/>
    <xdr:sp macro="" textlink="">
      <xdr:nvSpPr>
        <xdr:cNvPr id="89" name="テキスト ボックス 88"/>
        <xdr:cNvSpPr txBox="1"/>
      </xdr:nvSpPr>
      <xdr:spPr>
        <a:xfrm>
          <a:off x="895427" y="555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13660</xdr:rowOff>
    </xdr:from>
    <xdr:to>
      <xdr:col>6</xdr:col>
      <xdr:colOff>511175</xdr:colOff>
      <xdr:row>58</xdr:row>
      <xdr:rowOff>89049</xdr:rowOff>
    </xdr:to>
    <xdr:cxnSp macro="">
      <xdr:nvCxnSpPr>
        <xdr:cNvPr id="121" name="直線コネクタ 120"/>
        <xdr:cNvCxnSpPr/>
      </xdr:nvCxnSpPr>
      <xdr:spPr>
        <a:xfrm flipV="1">
          <a:off x="3797300" y="9614860"/>
          <a:ext cx="838200" cy="4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63119</xdr:rowOff>
    </xdr:from>
    <xdr:to>
      <xdr:col>5</xdr:col>
      <xdr:colOff>358775</xdr:colOff>
      <xdr:row>58</xdr:row>
      <xdr:rowOff>89049</xdr:rowOff>
    </xdr:to>
    <xdr:cxnSp macro="">
      <xdr:nvCxnSpPr>
        <xdr:cNvPr id="124" name="直線コネクタ 123"/>
        <xdr:cNvCxnSpPr/>
      </xdr:nvCxnSpPr>
      <xdr:spPr>
        <a:xfrm>
          <a:off x="2908300" y="10007219"/>
          <a:ext cx="8890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54710</xdr:rowOff>
    </xdr:from>
    <xdr:to>
      <xdr:col>4</xdr:col>
      <xdr:colOff>155575</xdr:colOff>
      <xdr:row>58</xdr:row>
      <xdr:rowOff>63119</xdr:rowOff>
    </xdr:to>
    <xdr:cxnSp macro="">
      <xdr:nvCxnSpPr>
        <xdr:cNvPr id="127" name="直線コネクタ 126"/>
        <xdr:cNvCxnSpPr/>
      </xdr:nvCxnSpPr>
      <xdr:spPr>
        <a:xfrm>
          <a:off x="2019300" y="9998810"/>
          <a:ext cx="8890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54710</xdr:rowOff>
    </xdr:from>
    <xdr:to>
      <xdr:col>2</xdr:col>
      <xdr:colOff>638175</xdr:colOff>
      <xdr:row>58</xdr:row>
      <xdr:rowOff>116677</xdr:rowOff>
    </xdr:to>
    <xdr:cxnSp macro="">
      <xdr:nvCxnSpPr>
        <xdr:cNvPr id="130" name="直線コネクタ 129"/>
        <xdr:cNvCxnSpPr/>
      </xdr:nvCxnSpPr>
      <xdr:spPr>
        <a:xfrm flipV="1">
          <a:off x="1130300" y="9998810"/>
          <a:ext cx="889000" cy="6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104320</xdr:rowOff>
    </xdr:from>
    <xdr:ext cx="534377" cy="259045"/>
    <xdr:sp macro="" textlink="">
      <xdr:nvSpPr>
        <xdr:cNvPr id="134" name="テキスト ボックス 133"/>
        <xdr:cNvSpPr txBox="1"/>
      </xdr:nvSpPr>
      <xdr:spPr>
        <a:xfrm>
          <a:off x="863111" y="93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134310</xdr:rowOff>
    </xdr:from>
    <xdr:to>
      <xdr:col>6</xdr:col>
      <xdr:colOff>561975</xdr:colOff>
      <xdr:row>56</xdr:row>
      <xdr:rowOff>64460</xdr:rowOff>
    </xdr:to>
    <xdr:sp macro="" textlink="">
      <xdr:nvSpPr>
        <xdr:cNvPr id="140" name="円/楕円 139"/>
        <xdr:cNvSpPr/>
      </xdr:nvSpPr>
      <xdr:spPr>
        <a:xfrm>
          <a:off x="4584700" y="956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157187</xdr:rowOff>
    </xdr:from>
    <xdr:ext cx="534377" cy="259045"/>
    <xdr:sp macro="" textlink="">
      <xdr:nvSpPr>
        <xdr:cNvPr id="141" name="総務費該当値テキスト"/>
        <xdr:cNvSpPr txBox="1"/>
      </xdr:nvSpPr>
      <xdr:spPr>
        <a:xfrm>
          <a:off x="4686300" y="941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56,719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38249</xdr:rowOff>
    </xdr:from>
    <xdr:to>
      <xdr:col>5</xdr:col>
      <xdr:colOff>409575</xdr:colOff>
      <xdr:row>58</xdr:row>
      <xdr:rowOff>139849</xdr:rowOff>
    </xdr:to>
    <xdr:sp macro="" textlink="">
      <xdr:nvSpPr>
        <xdr:cNvPr id="142" name="円/楕円 141"/>
        <xdr:cNvSpPr/>
      </xdr:nvSpPr>
      <xdr:spPr>
        <a:xfrm>
          <a:off x="3746500" y="99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130976</xdr:rowOff>
    </xdr:from>
    <xdr:ext cx="534377" cy="259045"/>
    <xdr:sp macro="" textlink="">
      <xdr:nvSpPr>
        <xdr:cNvPr id="143" name="テキスト ボックス 142"/>
        <xdr:cNvSpPr txBox="1"/>
      </xdr:nvSpPr>
      <xdr:spPr>
        <a:xfrm>
          <a:off x="3530111" y="1007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12319</xdr:rowOff>
    </xdr:from>
    <xdr:to>
      <xdr:col>4</xdr:col>
      <xdr:colOff>206375</xdr:colOff>
      <xdr:row>58</xdr:row>
      <xdr:rowOff>113919</xdr:rowOff>
    </xdr:to>
    <xdr:sp macro="" textlink="">
      <xdr:nvSpPr>
        <xdr:cNvPr id="144" name="円/楕円 143"/>
        <xdr:cNvSpPr/>
      </xdr:nvSpPr>
      <xdr:spPr>
        <a:xfrm>
          <a:off x="2857500" y="99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105046</xdr:rowOff>
    </xdr:from>
    <xdr:ext cx="534377" cy="259045"/>
    <xdr:sp macro="" textlink="">
      <xdr:nvSpPr>
        <xdr:cNvPr id="145" name="テキスト ボックス 144"/>
        <xdr:cNvSpPr txBox="1"/>
      </xdr:nvSpPr>
      <xdr:spPr>
        <a:xfrm>
          <a:off x="2641111" y="1004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3910</xdr:rowOff>
    </xdr:from>
    <xdr:to>
      <xdr:col>3</xdr:col>
      <xdr:colOff>3175</xdr:colOff>
      <xdr:row>58</xdr:row>
      <xdr:rowOff>105510</xdr:rowOff>
    </xdr:to>
    <xdr:sp macro="" textlink="">
      <xdr:nvSpPr>
        <xdr:cNvPr id="146" name="円/楕円 145"/>
        <xdr:cNvSpPr/>
      </xdr:nvSpPr>
      <xdr:spPr>
        <a:xfrm>
          <a:off x="1968500" y="99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96637</xdr:rowOff>
    </xdr:from>
    <xdr:ext cx="534377" cy="259045"/>
    <xdr:sp macro="" textlink="">
      <xdr:nvSpPr>
        <xdr:cNvPr id="147" name="テキスト ボックス 146"/>
        <xdr:cNvSpPr txBox="1"/>
      </xdr:nvSpPr>
      <xdr:spPr>
        <a:xfrm>
          <a:off x="1752111" y="1004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65877</xdr:rowOff>
    </xdr:from>
    <xdr:to>
      <xdr:col>1</xdr:col>
      <xdr:colOff>485775</xdr:colOff>
      <xdr:row>58</xdr:row>
      <xdr:rowOff>167477</xdr:rowOff>
    </xdr:to>
    <xdr:sp macro="" textlink="">
      <xdr:nvSpPr>
        <xdr:cNvPr id="148" name="円/楕円 147"/>
        <xdr:cNvSpPr/>
      </xdr:nvSpPr>
      <xdr:spPr>
        <a:xfrm>
          <a:off x="1079500" y="100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158604</xdr:rowOff>
    </xdr:from>
    <xdr:ext cx="534377" cy="259045"/>
    <xdr:sp macro="" textlink="">
      <xdr:nvSpPr>
        <xdr:cNvPr id="149" name="テキスト ボックス 148"/>
        <xdr:cNvSpPr txBox="1"/>
      </xdr:nvSpPr>
      <xdr:spPr>
        <a:xfrm>
          <a:off x="863111" y="1010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160312</xdr:rowOff>
    </xdr:from>
    <xdr:to>
      <xdr:col>6</xdr:col>
      <xdr:colOff>511175</xdr:colOff>
      <xdr:row>74</xdr:row>
      <xdr:rowOff>113487</xdr:rowOff>
    </xdr:to>
    <xdr:cxnSp macro="">
      <xdr:nvCxnSpPr>
        <xdr:cNvPr id="179" name="直線コネクタ 178"/>
        <xdr:cNvCxnSpPr/>
      </xdr:nvCxnSpPr>
      <xdr:spPr>
        <a:xfrm flipV="1">
          <a:off x="3797300" y="12676162"/>
          <a:ext cx="838200" cy="1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0"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113487</xdr:rowOff>
    </xdr:from>
    <xdr:to>
      <xdr:col>5</xdr:col>
      <xdr:colOff>358775</xdr:colOff>
      <xdr:row>76</xdr:row>
      <xdr:rowOff>36754</xdr:rowOff>
    </xdr:to>
    <xdr:cxnSp macro="">
      <xdr:nvCxnSpPr>
        <xdr:cNvPr id="182" name="直線コネクタ 181"/>
        <xdr:cNvCxnSpPr/>
      </xdr:nvCxnSpPr>
      <xdr:spPr>
        <a:xfrm flipV="1">
          <a:off x="2908300" y="12800787"/>
          <a:ext cx="889000" cy="26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4" name="テキスト ボックス 183"/>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36754</xdr:rowOff>
    </xdr:from>
    <xdr:to>
      <xdr:col>4</xdr:col>
      <xdr:colOff>155575</xdr:colOff>
      <xdr:row>76</xdr:row>
      <xdr:rowOff>104420</xdr:rowOff>
    </xdr:to>
    <xdr:cxnSp macro="">
      <xdr:nvCxnSpPr>
        <xdr:cNvPr id="185" name="直線コネクタ 184"/>
        <xdr:cNvCxnSpPr/>
      </xdr:nvCxnSpPr>
      <xdr:spPr>
        <a:xfrm flipV="1">
          <a:off x="2019300" y="13066954"/>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7" name="テキスト ボックス 186"/>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80417</xdr:rowOff>
    </xdr:from>
    <xdr:to>
      <xdr:col>2</xdr:col>
      <xdr:colOff>638175</xdr:colOff>
      <xdr:row>76</xdr:row>
      <xdr:rowOff>104420</xdr:rowOff>
    </xdr:to>
    <xdr:cxnSp macro="">
      <xdr:nvCxnSpPr>
        <xdr:cNvPr id="188" name="直線コネクタ 187"/>
        <xdr:cNvCxnSpPr/>
      </xdr:nvCxnSpPr>
      <xdr:spPr>
        <a:xfrm>
          <a:off x="1130300" y="1311061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2" name="テキスト ボックス 191"/>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109512</xdr:rowOff>
    </xdr:from>
    <xdr:to>
      <xdr:col>6</xdr:col>
      <xdr:colOff>561975</xdr:colOff>
      <xdr:row>74</xdr:row>
      <xdr:rowOff>39662</xdr:rowOff>
    </xdr:to>
    <xdr:sp macro="" textlink="">
      <xdr:nvSpPr>
        <xdr:cNvPr id="198" name="円/楕円 197"/>
        <xdr:cNvSpPr/>
      </xdr:nvSpPr>
      <xdr:spPr>
        <a:xfrm>
          <a:off x="4584700" y="126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132389</xdr:rowOff>
    </xdr:from>
    <xdr:ext cx="599010" cy="259045"/>
    <xdr:sp macro="" textlink="">
      <xdr:nvSpPr>
        <xdr:cNvPr id="199" name="民生費該当値テキスト"/>
        <xdr:cNvSpPr txBox="1"/>
      </xdr:nvSpPr>
      <xdr:spPr>
        <a:xfrm>
          <a:off x="4686300" y="1247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147,918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62687</xdr:rowOff>
    </xdr:from>
    <xdr:to>
      <xdr:col>5</xdr:col>
      <xdr:colOff>409575</xdr:colOff>
      <xdr:row>74</xdr:row>
      <xdr:rowOff>164287</xdr:rowOff>
    </xdr:to>
    <xdr:sp macro="" textlink="">
      <xdr:nvSpPr>
        <xdr:cNvPr id="200" name="円/楕円 199"/>
        <xdr:cNvSpPr/>
      </xdr:nvSpPr>
      <xdr:spPr>
        <a:xfrm>
          <a:off x="3746500" y="127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155414</xdr:rowOff>
    </xdr:from>
    <xdr:ext cx="599010" cy="259045"/>
    <xdr:sp macro="" textlink="">
      <xdr:nvSpPr>
        <xdr:cNvPr id="201" name="テキスト ボックス 200"/>
        <xdr:cNvSpPr txBox="1"/>
      </xdr:nvSpPr>
      <xdr:spPr>
        <a:xfrm>
          <a:off x="3497794" y="1284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141,376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157404</xdr:rowOff>
    </xdr:from>
    <xdr:to>
      <xdr:col>4</xdr:col>
      <xdr:colOff>206375</xdr:colOff>
      <xdr:row>76</xdr:row>
      <xdr:rowOff>87554</xdr:rowOff>
    </xdr:to>
    <xdr:sp macro="" textlink="">
      <xdr:nvSpPr>
        <xdr:cNvPr id="202" name="円/楕円 201"/>
        <xdr:cNvSpPr/>
      </xdr:nvSpPr>
      <xdr:spPr>
        <a:xfrm>
          <a:off x="2857500" y="1301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78681</xdr:rowOff>
    </xdr:from>
    <xdr:ext cx="599010" cy="259045"/>
    <xdr:sp macro="" textlink="">
      <xdr:nvSpPr>
        <xdr:cNvPr id="203" name="テキスト ボックス 202"/>
        <xdr:cNvSpPr txBox="1"/>
      </xdr:nvSpPr>
      <xdr:spPr>
        <a:xfrm>
          <a:off x="2608794" y="1310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127,404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53620</xdr:rowOff>
    </xdr:from>
    <xdr:to>
      <xdr:col>3</xdr:col>
      <xdr:colOff>3175</xdr:colOff>
      <xdr:row>76</xdr:row>
      <xdr:rowOff>155220</xdr:rowOff>
    </xdr:to>
    <xdr:sp macro="" textlink="">
      <xdr:nvSpPr>
        <xdr:cNvPr id="204" name="円/楕円 203"/>
        <xdr:cNvSpPr/>
      </xdr:nvSpPr>
      <xdr:spPr>
        <a:xfrm>
          <a:off x="1968500" y="130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146347</xdr:rowOff>
    </xdr:from>
    <xdr:ext cx="599010" cy="259045"/>
    <xdr:sp macro="" textlink="">
      <xdr:nvSpPr>
        <xdr:cNvPr id="205" name="テキスト ボックス 204"/>
        <xdr:cNvSpPr txBox="1"/>
      </xdr:nvSpPr>
      <xdr:spPr>
        <a:xfrm>
          <a:off x="1719794" y="1317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123,852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29617</xdr:rowOff>
    </xdr:from>
    <xdr:to>
      <xdr:col>1</xdr:col>
      <xdr:colOff>485775</xdr:colOff>
      <xdr:row>76</xdr:row>
      <xdr:rowOff>131217</xdr:rowOff>
    </xdr:to>
    <xdr:sp macro="" textlink="">
      <xdr:nvSpPr>
        <xdr:cNvPr id="206" name="円/楕円 205"/>
        <xdr:cNvSpPr/>
      </xdr:nvSpPr>
      <xdr:spPr>
        <a:xfrm>
          <a:off x="1079500" y="130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122344</xdr:rowOff>
    </xdr:from>
    <xdr:ext cx="599010" cy="259045"/>
    <xdr:sp macro="" textlink="">
      <xdr:nvSpPr>
        <xdr:cNvPr id="207" name="テキスト ボックス 206"/>
        <xdr:cNvSpPr txBox="1"/>
      </xdr:nvSpPr>
      <xdr:spPr>
        <a:xfrm>
          <a:off x="830794" y="1315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147949</xdr:rowOff>
    </xdr:from>
    <xdr:to>
      <xdr:col>6</xdr:col>
      <xdr:colOff>511175</xdr:colOff>
      <xdr:row>97</xdr:row>
      <xdr:rowOff>65596</xdr:rowOff>
    </xdr:to>
    <xdr:cxnSp macro="">
      <xdr:nvCxnSpPr>
        <xdr:cNvPr id="237" name="直線コネクタ 236"/>
        <xdr:cNvCxnSpPr/>
      </xdr:nvCxnSpPr>
      <xdr:spPr>
        <a:xfrm flipV="1">
          <a:off x="3797300" y="16607149"/>
          <a:ext cx="838200" cy="8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38"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65596</xdr:rowOff>
    </xdr:from>
    <xdr:to>
      <xdr:col>5</xdr:col>
      <xdr:colOff>358775</xdr:colOff>
      <xdr:row>97</xdr:row>
      <xdr:rowOff>97295</xdr:rowOff>
    </xdr:to>
    <xdr:cxnSp macro="">
      <xdr:nvCxnSpPr>
        <xdr:cNvPr id="240" name="直線コネクタ 239"/>
        <xdr:cNvCxnSpPr/>
      </xdr:nvCxnSpPr>
      <xdr:spPr>
        <a:xfrm flipV="1">
          <a:off x="2908300" y="16696246"/>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110132</xdr:rowOff>
    </xdr:from>
    <xdr:ext cx="534377" cy="259045"/>
    <xdr:sp macro="" textlink="">
      <xdr:nvSpPr>
        <xdr:cNvPr id="242" name="テキスト ボックス 241"/>
        <xdr:cNvSpPr txBox="1"/>
      </xdr:nvSpPr>
      <xdr:spPr>
        <a:xfrm>
          <a:off x="3530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66681</xdr:rowOff>
    </xdr:from>
    <xdr:to>
      <xdr:col>4</xdr:col>
      <xdr:colOff>155575</xdr:colOff>
      <xdr:row>97</xdr:row>
      <xdr:rowOff>97295</xdr:rowOff>
    </xdr:to>
    <xdr:cxnSp macro="">
      <xdr:nvCxnSpPr>
        <xdr:cNvPr id="243" name="直線コネクタ 242"/>
        <xdr:cNvCxnSpPr/>
      </xdr:nvCxnSpPr>
      <xdr:spPr>
        <a:xfrm>
          <a:off x="2019300" y="16697331"/>
          <a:ext cx="889000" cy="3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117321</xdr:rowOff>
    </xdr:from>
    <xdr:ext cx="534377" cy="259045"/>
    <xdr:sp macro="" textlink="">
      <xdr:nvSpPr>
        <xdr:cNvPr id="245" name="テキスト ボックス 244"/>
        <xdr:cNvSpPr txBox="1"/>
      </xdr:nvSpPr>
      <xdr:spPr>
        <a:xfrm>
          <a:off x="2641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27287</xdr:rowOff>
    </xdr:from>
    <xdr:to>
      <xdr:col>2</xdr:col>
      <xdr:colOff>638175</xdr:colOff>
      <xdr:row>97</xdr:row>
      <xdr:rowOff>66681</xdr:rowOff>
    </xdr:to>
    <xdr:cxnSp macro="">
      <xdr:nvCxnSpPr>
        <xdr:cNvPr id="246" name="直線コネクタ 245"/>
        <xdr:cNvCxnSpPr/>
      </xdr:nvCxnSpPr>
      <xdr:spPr>
        <a:xfrm>
          <a:off x="1130300" y="16657937"/>
          <a:ext cx="889000" cy="3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128021</xdr:rowOff>
    </xdr:from>
    <xdr:ext cx="534377" cy="259045"/>
    <xdr:sp macro="" textlink="">
      <xdr:nvSpPr>
        <xdr:cNvPr id="248" name="テキスト ボックス 247"/>
        <xdr:cNvSpPr txBox="1"/>
      </xdr:nvSpPr>
      <xdr:spPr>
        <a:xfrm>
          <a:off x="1752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112610</xdr:rowOff>
    </xdr:from>
    <xdr:ext cx="534377" cy="259045"/>
    <xdr:sp macro="" textlink="">
      <xdr:nvSpPr>
        <xdr:cNvPr id="250" name="テキスト ボックス 249"/>
        <xdr:cNvSpPr txBox="1"/>
      </xdr:nvSpPr>
      <xdr:spPr>
        <a:xfrm>
          <a:off x="863111" y="1674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97149</xdr:rowOff>
    </xdr:from>
    <xdr:to>
      <xdr:col>6</xdr:col>
      <xdr:colOff>561975</xdr:colOff>
      <xdr:row>97</xdr:row>
      <xdr:rowOff>27299</xdr:rowOff>
    </xdr:to>
    <xdr:sp macro="" textlink="">
      <xdr:nvSpPr>
        <xdr:cNvPr id="256" name="円/楕円 255"/>
        <xdr:cNvSpPr/>
      </xdr:nvSpPr>
      <xdr:spPr>
        <a:xfrm>
          <a:off x="4584700" y="165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120026</xdr:rowOff>
    </xdr:from>
    <xdr:ext cx="534377" cy="259045"/>
    <xdr:sp macro="" textlink="">
      <xdr:nvSpPr>
        <xdr:cNvPr id="257" name="衛生費該当値テキスト"/>
        <xdr:cNvSpPr txBox="1"/>
      </xdr:nvSpPr>
      <xdr:spPr>
        <a:xfrm>
          <a:off x="4686300" y="1640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41,567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14796</xdr:rowOff>
    </xdr:from>
    <xdr:to>
      <xdr:col>5</xdr:col>
      <xdr:colOff>409575</xdr:colOff>
      <xdr:row>97</xdr:row>
      <xdr:rowOff>116396</xdr:rowOff>
    </xdr:to>
    <xdr:sp macro="" textlink="">
      <xdr:nvSpPr>
        <xdr:cNvPr id="258" name="円/楕円 257"/>
        <xdr:cNvSpPr/>
      </xdr:nvSpPr>
      <xdr:spPr>
        <a:xfrm>
          <a:off x="3746500" y="1664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132923</xdr:rowOff>
    </xdr:from>
    <xdr:ext cx="534377" cy="259045"/>
    <xdr:sp macro="" textlink="">
      <xdr:nvSpPr>
        <xdr:cNvPr id="259" name="テキスト ボックス 258"/>
        <xdr:cNvSpPr txBox="1"/>
      </xdr:nvSpPr>
      <xdr:spPr>
        <a:xfrm>
          <a:off x="3530111" y="1642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46495</xdr:rowOff>
    </xdr:from>
    <xdr:to>
      <xdr:col>4</xdr:col>
      <xdr:colOff>206375</xdr:colOff>
      <xdr:row>97</xdr:row>
      <xdr:rowOff>148095</xdr:rowOff>
    </xdr:to>
    <xdr:sp macro="" textlink="">
      <xdr:nvSpPr>
        <xdr:cNvPr id="260" name="円/楕円 259"/>
        <xdr:cNvSpPr/>
      </xdr:nvSpPr>
      <xdr:spPr>
        <a:xfrm>
          <a:off x="2857500" y="166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139222</xdr:rowOff>
    </xdr:from>
    <xdr:ext cx="534377" cy="259045"/>
    <xdr:sp macro="" textlink="">
      <xdr:nvSpPr>
        <xdr:cNvPr id="261" name="テキスト ボックス 260"/>
        <xdr:cNvSpPr txBox="1"/>
      </xdr:nvSpPr>
      <xdr:spPr>
        <a:xfrm>
          <a:off x="2641111" y="167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15881</xdr:rowOff>
    </xdr:from>
    <xdr:to>
      <xdr:col>3</xdr:col>
      <xdr:colOff>3175</xdr:colOff>
      <xdr:row>97</xdr:row>
      <xdr:rowOff>117481</xdr:rowOff>
    </xdr:to>
    <xdr:sp macro="" textlink="">
      <xdr:nvSpPr>
        <xdr:cNvPr id="262" name="円/楕円 261"/>
        <xdr:cNvSpPr/>
      </xdr:nvSpPr>
      <xdr:spPr>
        <a:xfrm>
          <a:off x="1968500" y="166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134008</xdr:rowOff>
    </xdr:from>
    <xdr:ext cx="534377" cy="259045"/>
    <xdr:sp macro="" textlink="">
      <xdr:nvSpPr>
        <xdr:cNvPr id="263" name="テキスト ボックス 262"/>
        <xdr:cNvSpPr txBox="1"/>
      </xdr:nvSpPr>
      <xdr:spPr>
        <a:xfrm>
          <a:off x="1752111" y="16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147937</xdr:rowOff>
    </xdr:from>
    <xdr:to>
      <xdr:col>1</xdr:col>
      <xdr:colOff>485775</xdr:colOff>
      <xdr:row>97</xdr:row>
      <xdr:rowOff>78087</xdr:rowOff>
    </xdr:to>
    <xdr:sp macro="" textlink="">
      <xdr:nvSpPr>
        <xdr:cNvPr id="264" name="円/楕円 263"/>
        <xdr:cNvSpPr/>
      </xdr:nvSpPr>
      <xdr:spPr>
        <a:xfrm>
          <a:off x="1079500" y="166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94614</xdr:rowOff>
    </xdr:from>
    <xdr:ext cx="534377" cy="259045"/>
    <xdr:sp macro="" textlink="">
      <xdr:nvSpPr>
        <xdr:cNvPr id="265" name="テキスト ボックス 264"/>
        <xdr:cNvSpPr txBox="1"/>
      </xdr:nvSpPr>
      <xdr:spPr>
        <a:xfrm>
          <a:off x="863111" y="1638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115468</xdr:rowOff>
    </xdr:from>
    <xdr:to>
      <xdr:col>15</xdr:col>
      <xdr:colOff>180975</xdr:colOff>
      <xdr:row>38</xdr:row>
      <xdr:rowOff>117252</xdr:rowOff>
    </xdr:to>
    <xdr:cxnSp macro="">
      <xdr:nvCxnSpPr>
        <xdr:cNvPr id="292" name="直線コネクタ 291"/>
        <xdr:cNvCxnSpPr/>
      </xdr:nvCxnSpPr>
      <xdr:spPr>
        <a:xfrm flipV="1">
          <a:off x="9639300" y="6630568"/>
          <a:ext cx="8382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117252</xdr:rowOff>
    </xdr:from>
    <xdr:to>
      <xdr:col>14</xdr:col>
      <xdr:colOff>28575</xdr:colOff>
      <xdr:row>38</xdr:row>
      <xdr:rowOff>117389</xdr:rowOff>
    </xdr:to>
    <xdr:cxnSp macro="">
      <xdr:nvCxnSpPr>
        <xdr:cNvPr id="295" name="直線コネクタ 294"/>
        <xdr:cNvCxnSpPr/>
      </xdr:nvCxnSpPr>
      <xdr:spPr>
        <a:xfrm flipV="1">
          <a:off x="8750300" y="663235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150426</xdr:rowOff>
    </xdr:from>
    <xdr:ext cx="469744" cy="259045"/>
    <xdr:sp macro="" textlink="">
      <xdr:nvSpPr>
        <xdr:cNvPr id="297" name="テキスト ボックス 296"/>
        <xdr:cNvSpPr txBox="1"/>
      </xdr:nvSpPr>
      <xdr:spPr>
        <a:xfrm>
          <a:off x="9404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116794</xdr:rowOff>
    </xdr:from>
    <xdr:to>
      <xdr:col>12</xdr:col>
      <xdr:colOff>511175</xdr:colOff>
      <xdr:row>38</xdr:row>
      <xdr:rowOff>117389</xdr:rowOff>
    </xdr:to>
    <xdr:cxnSp macro="">
      <xdr:nvCxnSpPr>
        <xdr:cNvPr id="298" name="直線コネクタ 297"/>
        <xdr:cNvCxnSpPr/>
      </xdr:nvCxnSpPr>
      <xdr:spPr>
        <a:xfrm>
          <a:off x="7861300" y="6631894"/>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136024</xdr:rowOff>
    </xdr:from>
    <xdr:ext cx="469744" cy="259045"/>
    <xdr:sp macro="" textlink="">
      <xdr:nvSpPr>
        <xdr:cNvPr id="300" name="テキスト ボックス 299"/>
        <xdr:cNvSpPr txBox="1"/>
      </xdr:nvSpPr>
      <xdr:spPr>
        <a:xfrm>
          <a:off x="8515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99740</xdr:rowOff>
    </xdr:from>
    <xdr:to>
      <xdr:col>11</xdr:col>
      <xdr:colOff>307975</xdr:colOff>
      <xdr:row>38</xdr:row>
      <xdr:rowOff>116794</xdr:rowOff>
    </xdr:to>
    <xdr:cxnSp macro="">
      <xdr:nvCxnSpPr>
        <xdr:cNvPr id="301" name="直線コネクタ 300"/>
        <xdr:cNvCxnSpPr/>
      </xdr:nvCxnSpPr>
      <xdr:spPr>
        <a:xfrm>
          <a:off x="6972300" y="6614840"/>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120662</xdr:rowOff>
    </xdr:from>
    <xdr:ext cx="469744" cy="259045"/>
    <xdr:sp macro="" textlink="">
      <xdr:nvSpPr>
        <xdr:cNvPr id="303" name="テキスト ボックス 302"/>
        <xdr:cNvSpPr txBox="1"/>
      </xdr:nvSpPr>
      <xdr:spPr>
        <a:xfrm>
          <a:off x="7626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75994</xdr:rowOff>
    </xdr:from>
    <xdr:ext cx="469744" cy="259045"/>
    <xdr:sp macro="" textlink="">
      <xdr:nvSpPr>
        <xdr:cNvPr id="305" name="テキスト ボックス 304"/>
        <xdr:cNvSpPr txBox="1"/>
      </xdr:nvSpPr>
      <xdr:spPr>
        <a:xfrm>
          <a:off x="6737427"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64668</xdr:rowOff>
    </xdr:from>
    <xdr:to>
      <xdr:col>15</xdr:col>
      <xdr:colOff>231775</xdr:colOff>
      <xdr:row>38</xdr:row>
      <xdr:rowOff>166268</xdr:rowOff>
    </xdr:to>
    <xdr:sp macro="" textlink="">
      <xdr:nvSpPr>
        <xdr:cNvPr id="311" name="円/楕円 310"/>
        <xdr:cNvSpPr/>
      </xdr:nvSpPr>
      <xdr:spPr>
        <a:xfrm>
          <a:off x="104267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165350</xdr:rowOff>
    </xdr:from>
    <xdr:ext cx="378565" cy="259045"/>
    <xdr:sp macro="" textlink="">
      <xdr:nvSpPr>
        <xdr:cNvPr id="312" name="労働費該当値テキスト"/>
        <xdr:cNvSpPr txBox="1"/>
      </xdr:nvSpPr>
      <xdr:spPr>
        <a:xfrm>
          <a:off x="10528300" y="650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66452</xdr:rowOff>
    </xdr:from>
    <xdr:to>
      <xdr:col>14</xdr:col>
      <xdr:colOff>79375</xdr:colOff>
      <xdr:row>38</xdr:row>
      <xdr:rowOff>168052</xdr:rowOff>
    </xdr:to>
    <xdr:sp macro="" textlink="">
      <xdr:nvSpPr>
        <xdr:cNvPr id="313" name="円/楕円 312"/>
        <xdr:cNvSpPr/>
      </xdr:nvSpPr>
      <xdr:spPr>
        <a:xfrm>
          <a:off x="9588500" y="65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159179</xdr:rowOff>
    </xdr:from>
    <xdr:ext cx="378565" cy="259045"/>
    <xdr:sp macro="" textlink="">
      <xdr:nvSpPr>
        <xdr:cNvPr id="314" name="テキスト ボックス 313"/>
        <xdr:cNvSpPr txBox="1"/>
      </xdr:nvSpPr>
      <xdr:spPr>
        <a:xfrm>
          <a:off x="9450017" y="6674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66589</xdr:rowOff>
    </xdr:from>
    <xdr:to>
      <xdr:col>12</xdr:col>
      <xdr:colOff>561975</xdr:colOff>
      <xdr:row>38</xdr:row>
      <xdr:rowOff>168189</xdr:rowOff>
    </xdr:to>
    <xdr:sp macro="" textlink="">
      <xdr:nvSpPr>
        <xdr:cNvPr id="315" name="円/楕円 314"/>
        <xdr:cNvSpPr/>
      </xdr:nvSpPr>
      <xdr:spPr>
        <a:xfrm>
          <a:off x="8699500" y="65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159316</xdr:rowOff>
    </xdr:from>
    <xdr:ext cx="378565" cy="259045"/>
    <xdr:sp macro="" textlink="">
      <xdr:nvSpPr>
        <xdr:cNvPr id="316" name="テキスト ボックス 315"/>
        <xdr:cNvSpPr txBox="1"/>
      </xdr:nvSpPr>
      <xdr:spPr>
        <a:xfrm>
          <a:off x="8561017" y="667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65994</xdr:rowOff>
    </xdr:from>
    <xdr:to>
      <xdr:col>11</xdr:col>
      <xdr:colOff>358775</xdr:colOff>
      <xdr:row>38</xdr:row>
      <xdr:rowOff>167594</xdr:rowOff>
    </xdr:to>
    <xdr:sp macro="" textlink="">
      <xdr:nvSpPr>
        <xdr:cNvPr id="317" name="円/楕円 316"/>
        <xdr:cNvSpPr/>
      </xdr:nvSpPr>
      <xdr:spPr>
        <a:xfrm>
          <a:off x="7810500" y="65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158721</xdr:rowOff>
    </xdr:from>
    <xdr:ext cx="378565" cy="259045"/>
    <xdr:sp macro="" textlink="">
      <xdr:nvSpPr>
        <xdr:cNvPr id="318" name="テキスト ボックス 317"/>
        <xdr:cNvSpPr txBox="1"/>
      </xdr:nvSpPr>
      <xdr:spPr>
        <a:xfrm>
          <a:off x="7672017" y="6673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48940</xdr:rowOff>
    </xdr:from>
    <xdr:to>
      <xdr:col>10</xdr:col>
      <xdr:colOff>155575</xdr:colOff>
      <xdr:row>38</xdr:row>
      <xdr:rowOff>150540</xdr:rowOff>
    </xdr:to>
    <xdr:sp macro="" textlink="">
      <xdr:nvSpPr>
        <xdr:cNvPr id="319" name="円/楕円 318"/>
        <xdr:cNvSpPr/>
      </xdr:nvSpPr>
      <xdr:spPr>
        <a:xfrm>
          <a:off x="6921500" y="65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141667</xdr:rowOff>
    </xdr:from>
    <xdr:ext cx="378565" cy="259045"/>
    <xdr:sp macro="" textlink="">
      <xdr:nvSpPr>
        <xdr:cNvPr id="320" name="テキスト ボックス 319"/>
        <xdr:cNvSpPr txBox="1"/>
      </xdr:nvSpPr>
      <xdr:spPr>
        <a:xfrm>
          <a:off x="6783017" y="6656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158217</xdr:rowOff>
    </xdr:from>
    <xdr:to>
      <xdr:col>15</xdr:col>
      <xdr:colOff>180975</xdr:colOff>
      <xdr:row>58</xdr:row>
      <xdr:rowOff>170104</xdr:rowOff>
    </xdr:to>
    <xdr:cxnSp macro="">
      <xdr:nvCxnSpPr>
        <xdr:cNvPr id="349" name="直線コネクタ 348"/>
        <xdr:cNvCxnSpPr/>
      </xdr:nvCxnSpPr>
      <xdr:spPr>
        <a:xfrm>
          <a:off x="9639300" y="10102317"/>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158217</xdr:rowOff>
    </xdr:from>
    <xdr:to>
      <xdr:col>14</xdr:col>
      <xdr:colOff>28575</xdr:colOff>
      <xdr:row>58</xdr:row>
      <xdr:rowOff>163055</xdr:rowOff>
    </xdr:to>
    <xdr:cxnSp macro="">
      <xdr:nvCxnSpPr>
        <xdr:cNvPr id="352" name="直線コネクタ 351"/>
        <xdr:cNvCxnSpPr/>
      </xdr:nvCxnSpPr>
      <xdr:spPr>
        <a:xfrm flipV="1">
          <a:off x="8750300" y="10102317"/>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163055</xdr:rowOff>
    </xdr:from>
    <xdr:to>
      <xdr:col>12</xdr:col>
      <xdr:colOff>511175</xdr:colOff>
      <xdr:row>58</xdr:row>
      <xdr:rowOff>163513</xdr:rowOff>
    </xdr:to>
    <xdr:cxnSp macro="">
      <xdr:nvCxnSpPr>
        <xdr:cNvPr id="355" name="直線コネクタ 354"/>
        <xdr:cNvCxnSpPr/>
      </xdr:nvCxnSpPr>
      <xdr:spPr>
        <a:xfrm flipV="1">
          <a:off x="7861300" y="1010715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96652</xdr:rowOff>
    </xdr:from>
    <xdr:ext cx="534377" cy="259045"/>
    <xdr:sp macro="" textlink="">
      <xdr:nvSpPr>
        <xdr:cNvPr id="357" name="テキスト ボックス 356"/>
        <xdr:cNvSpPr txBox="1"/>
      </xdr:nvSpPr>
      <xdr:spPr>
        <a:xfrm>
          <a:off x="8483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163513</xdr:rowOff>
    </xdr:from>
    <xdr:to>
      <xdr:col>11</xdr:col>
      <xdr:colOff>307975</xdr:colOff>
      <xdr:row>58</xdr:row>
      <xdr:rowOff>166636</xdr:rowOff>
    </xdr:to>
    <xdr:cxnSp macro="">
      <xdr:nvCxnSpPr>
        <xdr:cNvPr id="358" name="直線コネクタ 357"/>
        <xdr:cNvCxnSpPr/>
      </xdr:nvCxnSpPr>
      <xdr:spPr>
        <a:xfrm flipV="1">
          <a:off x="6972300" y="10107613"/>
          <a:ext cx="8890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150106</xdr:rowOff>
    </xdr:from>
    <xdr:ext cx="534377" cy="259045"/>
    <xdr:sp macro="" textlink="">
      <xdr:nvSpPr>
        <xdr:cNvPr id="360" name="テキスト ボックス 359"/>
        <xdr:cNvSpPr txBox="1"/>
      </xdr:nvSpPr>
      <xdr:spPr>
        <a:xfrm>
          <a:off x="7594111" y="94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153687</xdr:rowOff>
    </xdr:from>
    <xdr:ext cx="534377" cy="259045"/>
    <xdr:sp macro="" textlink="">
      <xdr:nvSpPr>
        <xdr:cNvPr id="362" name="テキスト ボックス 361"/>
        <xdr:cNvSpPr txBox="1"/>
      </xdr:nvSpPr>
      <xdr:spPr>
        <a:xfrm>
          <a:off x="6705111" y="94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119304</xdr:rowOff>
    </xdr:from>
    <xdr:to>
      <xdr:col>15</xdr:col>
      <xdr:colOff>231775</xdr:colOff>
      <xdr:row>59</xdr:row>
      <xdr:rowOff>49454</xdr:rowOff>
    </xdr:to>
    <xdr:sp macro="" textlink="">
      <xdr:nvSpPr>
        <xdr:cNvPr id="368" name="円/楕円 367"/>
        <xdr:cNvSpPr/>
      </xdr:nvSpPr>
      <xdr:spPr>
        <a:xfrm>
          <a:off x="10426700" y="100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34231</xdr:rowOff>
    </xdr:from>
    <xdr:ext cx="469744" cy="259045"/>
    <xdr:sp macro="" textlink="">
      <xdr:nvSpPr>
        <xdr:cNvPr id="369" name="農林水産業費該当値テキスト"/>
        <xdr:cNvSpPr txBox="1"/>
      </xdr:nvSpPr>
      <xdr:spPr>
        <a:xfrm>
          <a:off x="10528300" y="997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107417</xdr:rowOff>
    </xdr:from>
    <xdr:to>
      <xdr:col>14</xdr:col>
      <xdr:colOff>79375</xdr:colOff>
      <xdr:row>59</xdr:row>
      <xdr:rowOff>37567</xdr:rowOff>
    </xdr:to>
    <xdr:sp macro="" textlink="">
      <xdr:nvSpPr>
        <xdr:cNvPr id="370" name="円/楕円 369"/>
        <xdr:cNvSpPr/>
      </xdr:nvSpPr>
      <xdr:spPr>
        <a:xfrm>
          <a:off x="95885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28694</xdr:rowOff>
    </xdr:from>
    <xdr:ext cx="469744" cy="259045"/>
    <xdr:sp macro="" textlink="">
      <xdr:nvSpPr>
        <xdr:cNvPr id="371" name="テキスト ボックス 370"/>
        <xdr:cNvSpPr txBox="1"/>
      </xdr:nvSpPr>
      <xdr:spPr>
        <a:xfrm>
          <a:off x="9404427" y="1014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112255</xdr:rowOff>
    </xdr:from>
    <xdr:to>
      <xdr:col>12</xdr:col>
      <xdr:colOff>561975</xdr:colOff>
      <xdr:row>59</xdr:row>
      <xdr:rowOff>42405</xdr:rowOff>
    </xdr:to>
    <xdr:sp macro="" textlink="">
      <xdr:nvSpPr>
        <xdr:cNvPr id="372" name="円/楕円 371"/>
        <xdr:cNvSpPr/>
      </xdr:nvSpPr>
      <xdr:spPr>
        <a:xfrm>
          <a:off x="8699500" y="1005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33532</xdr:rowOff>
    </xdr:from>
    <xdr:ext cx="469744" cy="259045"/>
    <xdr:sp macro="" textlink="">
      <xdr:nvSpPr>
        <xdr:cNvPr id="373" name="テキスト ボックス 372"/>
        <xdr:cNvSpPr txBox="1"/>
      </xdr:nvSpPr>
      <xdr:spPr>
        <a:xfrm>
          <a:off x="8515427" y="1014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112713</xdr:rowOff>
    </xdr:from>
    <xdr:to>
      <xdr:col>11</xdr:col>
      <xdr:colOff>358775</xdr:colOff>
      <xdr:row>59</xdr:row>
      <xdr:rowOff>42863</xdr:rowOff>
    </xdr:to>
    <xdr:sp macro="" textlink="">
      <xdr:nvSpPr>
        <xdr:cNvPr id="374" name="円/楕円 373"/>
        <xdr:cNvSpPr/>
      </xdr:nvSpPr>
      <xdr:spPr>
        <a:xfrm>
          <a:off x="7810500" y="1005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33990</xdr:rowOff>
    </xdr:from>
    <xdr:ext cx="469744" cy="259045"/>
    <xdr:sp macro="" textlink="">
      <xdr:nvSpPr>
        <xdr:cNvPr id="375" name="テキスト ボックス 374"/>
        <xdr:cNvSpPr txBox="1"/>
      </xdr:nvSpPr>
      <xdr:spPr>
        <a:xfrm>
          <a:off x="7626427" y="1014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115836</xdr:rowOff>
    </xdr:from>
    <xdr:to>
      <xdr:col>10</xdr:col>
      <xdr:colOff>155575</xdr:colOff>
      <xdr:row>59</xdr:row>
      <xdr:rowOff>45986</xdr:rowOff>
    </xdr:to>
    <xdr:sp macro="" textlink="">
      <xdr:nvSpPr>
        <xdr:cNvPr id="376" name="円/楕円 375"/>
        <xdr:cNvSpPr/>
      </xdr:nvSpPr>
      <xdr:spPr>
        <a:xfrm>
          <a:off x="6921500" y="100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37113</xdr:rowOff>
    </xdr:from>
    <xdr:ext cx="469744" cy="259045"/>
    <xdr:sp macro="" textlink="">
      <xdr:nvSpPr>
        <xdr:cNvPr id="377" name="テキスト ボックス 376"/>
        <xdr:cNvSpPr txBox="1"/>
      </xdr:nvSpPr>
      <xdr:spPr>
        <a:xfrm>
          <a:off x="6737427" y="1015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80127</xdr:rowOff>
    </xdr:from>
    <xdr:to>
      <xdr:col>15</xdr:col>
      <xdr:colOff>180975</xdr:colOff>
      <xdr:row>78</xdr:row>
      <xdr:rowOff>111582</xdr:rowOff>
    </xdr:to>
    <xdr:cxnSp macro="">
      <xdr:nvCxnSpPr>
        <xdr:cNvPr id="404" name="直線コネクタ 403"/>
        <xdr:cNvCxnSpPr/>
      </xdr:nvCxnSpPr>
      <xdr:spPr>
        <a:xfrm flipV="1">
          <a:off x="9639300" y="13453227"/>
          <a:ext cx="8382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110736</xdr:rowOff>
    </xdr:from>
    <xdr:to>
      <xdr:col>14</xdr:col>
      <xdr:colOff>28575</xdr:colOff>
      <xdr:row>78</xdr:row>
      <xdr:rowOff>111582</xdr:rowOff>
    </xdr:to>
    <xdr:cxnSp macro="">
      <xdr:nvCxnSpPr>
        <xdr:cNvPr id="407" name="直線コネクタ 406"/>
        <xdr:cNvCxnSpPr/>
      </xdr:nvCxnSpPr>
      <xdr:spPr>
        <a:xfrm>
          <a:off x="8750300" y="13483836"/>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09" name="テキスト ボックス 408"/>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110736</xdr:rowOff>
    </xdr:from>
    <xdr:to>
      <xdr:col>12</xdr:col>
      <xdr:colOff>511175</xdr:colOff>
      <xdr:row>78</xdr:row>
      <xdr:rowOff>112337</xdr:rowOff>
    </xdr:to>
    <xdr:cxnSp macro="">
      <xdr:nvCxnSpPr>
        <xdr:cNvPr id="410" name="直線コネクタ 409"/>
        <xdr:cNvCxnSpPr/>
      </xdr:nvCxnSpPr>
      <xdr:spPr>
        <a:xfrm flipV="1">
          <a:off x="7861300" y="1348383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2" name="テキスト ボックス 411"/>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112337</xdr:rowOff>
    </xdr:from>
    <xdr:to>
      <xdr:col>11</xdr:col>
      <xdr:colOff>307975</xdr:colOff>
      <xdr:row>78</xdr:row>
      <xdr:rowOff>122121</xdr:rowOff>
    </xdr:to>
    <xdr:cxnSp macro="">
      <xdr:nvCxnSpPr>
        <xdr:cNvPr id="413" name="直線コネクタ 412"/>
        <xdr:cNvCxnSpPr/>
      </xdr:nvCxnSpPr>
      <xdr:spPr>
        <a:xfrm flipV="1">
          <a:off x="6972300" y="13485437"/>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5" name="テキスト ボックス 414"/>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7" name="テキスト ボックス 416"/>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29327</xdr:rowOff>
    </xdr:from>
    <xdr:to>
      <xdr:col>15</xdr:col>
      <xdr:colOff>231775</xdr:colOff>
      <xdr:row>78</xdr:row>
      <xdr:rowOff>130927</xdr:rowOff>
    </xdr:to>
    <xdr:sp macro="" textlink="">
      <xdr:nvSpPr>
        <xdr:cNvPr id="423" name="円/楕円 422"/>
        <xdr:cNvSpPr/>
      </xdr:nvSpPr>
      <xdr:spPr>
        <a:xfrm>
          <a:off x="10426700" y="134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115704</xdr:rowOff>
    </xdr:from>
    <xdr:ext cx="469744" cy="259045"/>
    <xdr:sp macro="" textlink="">
      <xdr:nvSpPr>
        <xdr:cNvPr id="424" name="商工費該当値テキスト"/>
        <xdr:cNvSpPr txBox="1"/>
      </xdr:nvSpPr>
      <xdr:spPr>
        <a:xfrm>
          <a:off x="10528300" y="1331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60782</xdr:rowOff>
    </xdr:from>
    <xdr:to>
      <xdr:col>14</xdr:col>
      <xdr:colOff>79375</xdr:colOff>
      <xdr:row>78</xdr:row>
      <xdr:rowOff>162382</xdr:rowOff>
    </xdr:to>
    <xdr:sp macro="" textlink="">
      <xdr:nvSpPr>
        <xdr:cNvPr id="425" name="円/楕円 424"/>
        <xdr:cNvSpPr/>
      </xdr:nvSpPr>
      <xdr:spPr>
        <a:xfrm>
          <a:off x="9588500" y="134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153509</xdr:rowOff>
    </xdr:from>
    <xdr:ext cx="469744" cy="259045"/>
    <xdr:sp macro="" textlink="">
      <xdr:nvSpPr>
        <xdr:cNvPr id="426" name="テキスト ボックス 425"/>
        <xdr:cNvSpPr txBox="1"/>
      </xdr:nvSpPr>
      <xdr:spPr>
        <a:xfrm>
          <a:off x="9404427" y="1352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59936</xdr:rowOff>
    </xdr:from>
    <xdr:to>
      <xdr:col>12</xdr:col>
      <xdr:colOff>561975</xdr:colOff>
      <xdr:row>78</xdr:row>
      <xdr:rowOff>161536</xdr:rowOff>
    </xdr:to>
    <xdr:sp macro="" textlink="">
      <xdr:nvSpPr>
        <xdr:cNvPr id="427" name="円/楕円 426"/>
        <xdr:cNvSpPr/>
      </xdr:nvSpPr>
      <xdr:spPr>
        <a:xfrm>
          <a:off x="8699500" y="134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152663</xdr:rowOff>
    </xdr:from>
    <xdr:ext cx="469744" cy="259045"/>
    <xdr:sp macro="" textlink="">
      <xdr:nvSpPr>
        <xdr:cNvPr id="428" name="テキスト ボックス 427"/>
        <xdr:cNvSpPr txBox="1"/>
      </xdr:nvSpPr>
      <xdr:spPr>
        <a:xfrm>
          <a:off x="8515427" y="1352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61537</xdr:rowOff>
    </xdr:from>
    <xdr:to>
      <xdr:col>11</xdr:col>
      <xdr:colOff>358775</xdr:colOff>
      <xdr:row>78</xdr:row>
      <xdr:rowOff>163137</xdr:rowOff>
    </xdr:to>
    <xdr:sp macro="" textlink="">
      <xdr:nvSpPr>
        <xdr:cNvPr id="429" name="円/楕円 428"/>
        <xdr:cNvSpPr/>
      </xdr:nvSpPr>
      <xdr:spPr>
        <a:xfrm>
          <a:off x="7810500" y="134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154264</xdr:rowOff>
    </xdr:from>
    <xdr:ext cx="469744" cy="259045"/>
    <xdr:sp macro="" textlink="">
      <xdr:nvSpPr>
        <xdr:cNvPr id="430" name="テキスト ボックス 429"/>
        <xdr:cNvSpPr txBox="1"/>
      </xdr:nvSpPr>
      <xdr:spPr>
        <a:xfrm>
          <a:off x="7626427" y="1352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71321</xdr:rowOff>
    </xdr:from>
    <xdr:to>
      <xdr:col>10</xdr:col>
      <xdr:colOff>155575</xdr:colOff>
      <xdr:row>79</xdr:row>
      <xdr:rowOff>1471</xdr:rowOff>
    </xdr:to>
    <xdr:sp macro="" textlink="">
      <xdr:nvSpPr>
        <xdr:cNvPr id="431" name="円/楕円 430"/>
        <xdr:cNvSpPr/>
      </xdr:nvSpPr>
      <xdr:spPr>
        <a:xfrm>
          <a:off x="6921500" y="1344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164048</xdr:rowOff>
    </xdr:from>
    <xdr:ext cx="378565" cy="259045"/>
    <xdr:sp macro="" textlink="">
      <xdr:nvSpPr>
        <xdr:cNvPr id="432" name="テキスト ボックス 431"/>
        <xdr:cNvSpPr txBox="1"/>
      </xdr:nvSpPr>
      <xdr:spPr>
        <a:xfrm>
          <a:off x="6783017" y="13537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139491</xdr:rowOff>
    </xdr:from>
    <xdr:to>
      <xdr:col>15</xdr:col>
      <xdr:colOff>180975</xdr:colOff>
      <xdr:row>97</xdr:row>
      <xdr:rowOff>151168</xdr:rowOff>
    </xdr:to>
    <xdr:cxnSp macro="">
      <xdr:nvCxnSpPr>
        <xdr:cNvPr id="462" name="直線コネクタ 461"/>
        <xdr:cNvCxnSpPr/>
      </xdr:nvCxnSpPr>
      <xdr:spPr>
        <a:xfrm>
          <a:off x="9639300" y="16770141"/>
          <a:ext cx="838200" cy="1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91236</xdr:rowOff>
    </xdr:from>
    <xdr:to>
      <xdr:col>14</xdr:col>
      <xdr:colOff>28575</xdr:colOff>
      <xdr:row>97</xdr:row>
      <xdr:rowOff>139491</xdr:rowOff>
    </xdr:to>
    <xdr:cxnSp macro="">
      <xdr:nvCxnSpPr>
        <xdr:cNvPr id="465" name="直線コネクタ 464"/>
        <xdr:cNvCxnSpPr/>
      </xdr:nvCxnSpPr>
      <xdr:spPr>
        <a:xfrm>
          <a:off x="8750300" y="16721886"/>
          <a:ext cx="889000" cy="4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112082</xdr:rowOff>
    </xdr:from>
    <xdr:ext cx="534377" cy="259045"/>
    <xdr:sp macro="" textlink="">
      <xdr:nvSpPr>
        <xdr:cNvPr id="467" name="テキスト ボックス 466"/>
        <xdr:cNvSpPr txBox="1"/>
      </xdr:nvSpPr>
      <xdr:spPr>
        <a:xfrm>
          <a:off x="9372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91236</xdr:rowOff>
    </xdr:from>
    <xdr:to>
      <xdr:col>12</xdr:col>
      <xdr:colOff>511175</xdr:colOff>
      <xdr:row>97</xdr:row>
      <xdr:rowOff>126460</xdr:rowOff>
    </xdr:to>
    <xdr:cxnSp macro="">
      <xdr:nvCxnSpPr>
        <xdr:cNvPr id="468" name="直線コネクタ 467"/>
        <xdr:cNvCxnSpPr/>
      </xdr:nvCxnSpPr>
      <xdr:spPr>
        <a:xfrm flipV="1">
          <a:off x="7861300" y="16721886"/>
          <a:ext cx="889000" cy="3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82573</xdr:rowOff>
    </xdr:from>
    <xdr:ext cx="534377" cy="259045"/>
    <xdr:sp macro="" textlink="">
      <xdr:nvSpPr>
        <xdr:cNvPr id="470" name="テキスト ボックス 469"/>
        <xdr:cNvSpPr txBox="1"/>
      </xdr:nvSpPr>
      <xdr:spPr>
        <a:xfrm>
          <a:off x="8483111" y="16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126460</xdr:rowOff>
    </xdr:from>
    <xdr:to>
      <xdr:col>11</xdr:col>
      <xdr:colOff>307975</xdr:colOff>
      <xdr:row>98</xdr:row>
      <xdr:rowOff>45213</xdr:rowOff>
    </xdr:to>
    <xdr:cxnSp macro="">
      <xdr:nvCxnSpPr>
        <xdr:cNvPr id="471" name="直線コネクタ 470"/>
        <xdr:cNvCxnSpPr/>
      </xdr:nvCxnSpPr>
      <xdr:spPr>
        <a:xfrm flipV="1">
          <a:off x="6972300" y="16757110"/>
          <a:ext cx="889000" cy="9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39864</xdr:rowOff>
    </xdr:from>
    <xdr:ext cx="534377" cy="259045"/>
    <xdr:sp macro="" textlink="">
      <xdr:nvSpPr>
        <xdr:cNvPr id="473" name="テキスト ボックス 472"/>
        <xdr:cNvSpPr txBox="1"/>
      </xdr:nvSpPr>
      <xdr:spPr>
        <a:xfrm>
          <a:off x="7594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18203</xdr:rowOff>
    </xdr:from>
    <xdr:ext cx="534377" cy="259045"/>
    <xdr:sp macro="" textlink="">
      <xdr:nvSpPr>
        <xdr:cNvPr id="475" name="テキスト ボックス 474"/>
        <xdr:cNvSpPr txBox="1"/>
      </xdr:nvSpPr>
      <xdr:spPr>
        <a:xfrm>
          <a:off x="6705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100368</xdr:rowOff>
    </xdr:from>
    <xdr:to>
      <xdr:col>15</xdr:col>
      <xdr:colOff>231775</xdr:colOff>
      <xdr:row>98</xdr:row>
      <xdr:rowOff>30518</xdr:rowOff>
    </xdr:to>
    <xdr:sp macro="" textlink="">
      <xdr:nvSpPr>
        <xdr:cNvPr id="481" name="円/楕円 480"/>
        <xdr:cNvSpPr/>
      </xdr:nvSpPr>
      <xdr:spPr>
        <a:xfrm>
          <a:off x="10426700" y="1673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78795</xdr:rowOff>
    </xdr:from>
    <xdr:ext cx="534377" cy="259045"/>
    <xdr:sp macro="" textlink="">
      <xdr:nvSpPr>
        <xdr:cNvPr id="482" name="土木費該当値テキスト"/>
        <xdr:cNvSpPr txBox="1"/>
      </xdr:nvSpPr>
      <xdr:spPr>
        <a:xfrm>
          <a:off x="10528300" y="1670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32,398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88691</xdr:rowOff>
    </xdr:from>
    <xdr:to>
      <xdr:col>14</xdr:col>
      <xdr:colOff>79375</xdr:colOff>
      <xdr:row>98</xdr:row>
      <xdr:rowOff>18841</xdr:rowOff>
    </xdr:to>
    <xdr:sp macro="" textlink="">
      <xdr:nvSpPr>
        <xdr:cNvPr id="483" name="円/楕円 482"/>
        <xdr:cNvSpPr/>
      </xdr:nvSpPr>
      <xdr:spPr>
        <a:xfrm>
          <a:off x="9588500" y="167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9968</xdr:rowOff>
    </xdr:from>
    <xdr:ext cx="534377" cy="259045"/>
    <xdr:sp macro="" textlink="">
      <xdr:nvSpPr>
        <xdr:cNvPr id="484" name="テキスト ボックス 483"/>
        <xdr:cNvSpPr txBox="1"/>
      </xdr:nvSpPr>
      <xdr:spPr>
        <a:xfrm>
          <a:off x="9372111" y="1681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40436</xdr:rowOff>
    </xdr:from>
    <xdr:to>
      <xdr:col>12</xdr:col>
      <xdr:colOff>561975</xdr:colOff>
      <xdr:row>97</xdr:row>
      <xdr:rowOff>142036</xdr:rowOff>
    </xdr:to>
    <xdr:sp macro="" textlink="">
      <xdr:nvSpPr>
        <xdr:cNvPr id="485" name="円/楕円 484"/>
        <xdr:cNvSpPr/>
      </xdr:nvSpPr>
      <xdr:spPr>
        <a:xfrm>
          <a:off x="8699500" y="1667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133163</xdr:rowOff>
    </xdr:from>
    <xdr:ext cx="534377" cy="259045"/>
    <xdr:sp macro="" textlink="">
      <xdr:nvSpPr>
        <xdr:cNvPr id="486" name="テキスト ボックス 485"/>
        <xdr:cNvSpPr txBox="1"/>
      </xdr:nvSpPr>
      <xdr:spPr>
        <a:xfrm>
          <a:off x="8483111" y="1676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75660</xdr:rowOff>
    </xdr:from>
    <xdr:to>
      <xdr:col>11</xdr:col>
      <xdr:colOff>358775</xdr:colOff>
      <xdr:row>98</xdr:row>
      <xdr:rowOff>5810</xdr:rowOff>
    </xdr:to>
    <xdr:sp macro="" textlink="">
      <xdr:nvSpPr>
        <xdr:cNvPr id="487" name="円/楕円 486"/>
        <xdr:cNvSpPr/>
      </xdr:nvSpPr>
      <xdr:spPr>
        <a:xfrm>
          <a:off x="7810500" y="167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168387</xdr:rowOff>
    </xdr:from>
    <xdr:ext cx="534377" cy="259045"/>
    <xdr:sp macro="" textlink="">
      <xdr:nvSpPr>
        <xdr:cNvPr id="488" name="テキスト ボックス 487"/>
        <xdr:cNvSpPr txBox="1"/>
      </xdr:nvSpPr>
      <xdr:spPr>
        <a:xfrm>
          <a:off x="7594111" y="1679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165863</xdr:rowOff>
    </xdr:from>
    <xdr:to>
      <xdr:col>10</xdr:col>
      <xdr:colOff>155575</xdr:colOff>
      <xdr:row>98</xdr:row>
      <xdr:rowOff>96013</xdr:rowOff>
    </xdr:to>
    <xdr:sp macro="" textlink="">
      <xdr:nvSpPr>
        <xdr:cNvPr id="489" name="円/楕円 488"/>
        <xdr:cNvSpPr/>
      </xdr:nvSpPr>
      <xdr:spPr>
        <a:xfrm>
          <a:off x="6921500" y="1679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87140</xdr:rowOff>
    </xdr:from>
    <xdr:ext cx="534377" cy="259045"/>
    <xdr:sp macro="" textlink="">
      <xdr:nvSpPr>
        <xdr:cNvPr id="490" name="テキスト ボックス 489"/>
        <xdr:cNvSpPr txBox="1"/>
      </xdr:nvSpPr>
      <xdr:spPr>
        <a:xfrm>
          <a:off x="6705111" y="1688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77178</xdr:rowOff>
    </xdr:from>
    <xdr:to>
      <xdr:col>23</xdr:col>
      <xdr:colOff>517525</xdr:colOff>
      <xdr:row>39</xdr:row>
      <xdr:rowOff>597</xdr:rowOff>
    </xdr:to>
    <xdr:cxnSp macro="">
      <xdr:nvCxnSpPr>
        <xdr:cNvPr id="520" name="直線コネクタ 519"/>
        <xdr:cNvCxnSpPr/>
      </xdr:nvCxnSpPr>
      <xdr:spPr>
        <a:xfrm flipV="1">
          <a:off x="15481300" y="6592278"/>
          <a:ext cx="8382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597</xdr:rowOff>
    </xdr:from>
    <xdr:to>
      <xdr:col>22</xdr:col>
      <xdr:colOff>365125</xdr:colOff>
      <xdr:row>39</xdr:row>
      <xdr:rowOff>13094</xdr:rowOff>
    </xdr:to>
    <xdr:cxnSp macro="">
      <xdr:nvCxnSpPr>
        <xdr:cNvPr id="523" name="直線コネクタ 522"/>
        <xdr:cNvCxnSpPr/>
      </xdr:nvCxnSpPr>
      <xdr:spPr>
        <a:xfrm flipV="1">
          <a:off x="14592300" y="6687147"/>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6697</xdr:rowOff>
    </xdr:from>
    <xdr:ext cx="534377" cy="259045"/>
    <xdr:sp macro="" textlink="">
      <xdr:nvSpPr>
        <xdr:cNvPr id="525" name="テキスト ボックス 524"/>
        <xdr:cNvSpPr txBox="1"/>
      </xdr:nvSpPr>
      <xdr:spPr>
        <a:xfrm>
          <a:off x="15214111" y="61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13094</xdr:rowOff>
    </xdr:from>
    <xdr:to>
      <xdr:col>21</xdr:col>
      <xdr:colOff>161925</xdr:colOff>
      <xdr:row>39</xdr:row>
      <xdr:rowOff>15646</xdr:rowOff>
    </xdr:to>
    <xdr:cxnSp macro="">
      <xdr:nvCxnSpPr>
        <xdr:cNvPr id="526" name="直線コネクタ 525"/>
        <xdr:cNvCxnSpPr/>
      </xdr:nvCxnSpPr>
      <xdr:spPr>
        <a:xfrm flipV="1">
          <a:off x="13703300" y="6699644"/>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30357</xdr:rowOff>
    </xdr:from>
    <xdr:ext cx="534377" cy="259045"/>
    <xdr:sp macro="" textlink="">
      <xdr:nvSpPr>
        <xdr:cNvPr id="528" name="テキスト ボックス 527"/>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154863</xdr:rowOff>
    </xdr:from>
    <xdr:to>
      <xdr:col>19</xdr:col>
      <xdr:colOff>644525</xdr:colOff>
      <xdr:row>39</xdr:row>
      <xdr:rowOff>15646</xdr:rowOff>
    </xdr:to>
    <xdr:cxnSp macro="">
      <xdr:nvCxnSpPr>
        <xdr:cNvPr id="529" name="直線コネクタ 528"/>
        <xdr:cNvCxnSpPr/>
      </xdr:nvCxnSpPr>
      <xdr:spPr>
        <a:xfrm>
          <a:off x="12814300" y="6669963"/>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60913</xdr:rowOff>
    </xdr:from>
    <xdr:ext cx="534377" cy="259045"/>
    <xdr:sp macro="" textlink="">
      <xdr:nvSpPr>
        <xdr:cNvPr id="531" name="テキスト ボックス 530"/>
        <xdr:cNvSpPr txBox="1"/>
      </xdr:nvSpPr>
      <xdr:spPr>
        <a:xfrm>
          <a:off x="13436111" y="6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3" name="テキスト ボックス 532"/>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26378</xdr:rowOff>
    </xdr:from>
    <xdr:to>
      <xdr:col>23</xdr:col>
      <xdr:colOff>568325</xdr:colOff>
      <xdr:row>38</xdr:row>
      <xdr:rowOff>127978</xdr:rowOff>
    </xdr:to>
    <xdr:sp macro="" textlink="">
      <xdr:nvSpPr>
        <xdr:cNvPr id="539" name="円/楕円 538"/>
        <xdr:cNvSpPr/>
      </xdr:nvSpPr>
      <xdr:spPr>
        <a:xfrm>
          <a:off x="16268700" y="65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4805</xdr:rowOff>
    </xdr:from>
    <xdr:ext cx="534377" cy="259045"/>
    <xdr:sp macro="" textlink="">
      <xdr:nvSpPr>
        <xdr:cNvPr id="540" name="消防費該当値テキスト"/>
        <xdr:cNvSpPr txBox="1"/>
      </xdr:nvSpPr>
      <xdr:spPr>
        <a:xfrm>
          <a:off x="16370300" y="651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121247</xdr:rowOff>
    </xdr:from>
    <xdr:to>
      <xdr:col>22</xdr:col>
      <xdr:colOff>415925</xdr:colOff>
      <xdr:row>39</xdr:row>
      <xdr:rowOff>51397</xdr:rowOff>
    </xdr:to>
    <xdr:sp macro="" textlink="">
      <xdr:nvSpPr>
        <xdr:cNvPr id="541" name="円/楕円 540"/>
        <xdr:cNvSpPr/>
      </xdr:nvSpPr>
      <xdr:spPr>
        <a:xfrm>
          <a:off x="15430500" y="66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42524</xdr:rowOff>
    </xdr:from>
    <xdr:ext cx="534377" cy="259045"/>
    <xdr:sp macro="" textlink="">
      <xdr:nvSpPr>
        <xdr:cNvPr id="542" name="テキスト ボックス 541"/>
        <xdr:cNvSpPr txBox="1"/>
      </xdr:nvSpPr>
      <xdr:spPr>
        <a:xfrm>
          <a:off x="15214111" y="67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133744</xdr:rowOff>
    </xdr:from>
    <xdr:to>
      <xdr:col>21</xdr:col>
      <xdr:colOff>212725</xdr:colOff>
      <xdr:row>39</xdr:row>
      <xdr:rowOff>63894</xdr:rowOff>
    </xdr:to>
    <xdr:sp macro="" textlink="">
      <xdr:nvSpPr>
        <xdr:cNvPr id="543" name="円/楕円 542"/>
        <xdr:cNvSpPr/>
      </xdr:nvSpPr>
      <xdr:spPr>
        <a:xfrm>
          <a:off x="14541500" y="66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55021</xdr:rowOff>
    </xdr:from>
    <xdr:ext cx="534377" cy="259045"/>
    <xdr:sp macro="" textlink="">
      <xdr:nvSpPr>
        <xdr:cNvPr id="544" name="テキスト ボックス 543"/>
        <xdr:cNvSpPr txBox="1"/>
      </xdr:nvSpPr>
      <xdr:spPr>
        <a:xfrm>
          <a:off x="14325111" y="674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136296</xdr:rowOff>
    </xdr:from>
    <xdr:to>
      <xdr:col>20</xdr:col>
      <xdr:colOff>9525</xdr:colOff>
      <xdr:row>39</xdr:row>
      <xdr:rowOff>66446</xdr:rowOff>
    </xdr:to>
    <xdr:sp macro="" textlink="">
      <xdr:nvSpPr>
        <xdr:cNvPr id="545" name="円/楕円 544"/>
        <xdr:cNvSpPr/>
      </xdr:nvSpPr>
      <xdr:spPr>
        <a:xfrm>
          <a:off x="13652500" y="66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57573</xdr:rowOff>
    </xdr:from>
    <xdr:ext cx="534377" cy="259045"/>
    <xdr:sp macro="" textlink="">
      <xdr:nvSpPr>
        <xdr:cNvPr id="546" name="テキスト ボックス 545"/>
        <xdr:cNvSpPr txBox="1"/>
      </xdr:nvSpPr>
      <xdr:spPr>
        <a:xfrm>
          <a:off x="13436111" y="674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104063</xdr:rowOff>
    </xdr:from>
    <xdr:to>
      <xdr:col>18</xdr:col>
      <xdr:colOff>492125</xdr:colOff>
      <xdr:row>39</xdr:row>
      <xdr:rowOff>34213</xdr:rowOff>
    </xdr:to>
    <xdr:sp macro="" textlink="">
      <xdr:nvSpPr>
        <xdr:cNvPr id="547" name="円/楕円 546"/>
        <xdr:cNvSpPr/>
      </xdr:nvSpPr>
      <xdr:spPr>
        <a:xfrm>
          <a:off x="12763500" y="661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25340</xdr:rowOff>
    </xdr:from>
    <xdr:ext cx="534377" cy="259045"/>
    <xdr:sp macro="" textlink="">
      <xdr:nvSpPr>
        <xdr:cNvPr id="548" name="テキスト ボックス 547"/>
        <xdr:cNvSpPr txBox="1"/>
      </xdr:nvSpPr>
      <xdr:spPr>
        <a:xfrm>
          <a:off x="12547111" y="671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147987</xdr:rowOff>
    </xdr:from>
    <xdr:to>
      <xdr:col>23</xdr:col>
      <xdr:colOff>517525</xdr:colOff>
      <xdr:row>57</xdr:row>
      <xdr:rowOff>154845</xdr:rowOff>
    </xdr:to>
    <xdr:cxnSp macro="">
      <xdr:nvCxnSpPr>
        <xdr:cNvPr id="578" name="直線コネクタ 577"/>
        <xdr:cNvCxnSpPr/>
      </xdr:nvCxnSpPr>
      <xdr:spPr>
        <a:xfrm>
          <a:off x="15481300" y="992063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110992</xdr:rowOff>
    </xdr:from>
    <xdr:to>
      <xdr:col>22</xdr:col>
      <xdr:colOff>365125</xdr:colOff>
      <xdr:row>57</xdr:row>
      <xdr:rowOff>147987</xdr:rowOff>
    </xdr:to>
    <xdr:cxnSp macro="">
      <xdr:nvCxnSpPr>
        <xdr:cNvPr id="581" name="直線コネクタ 580"/>
        <xdr:cNvCxnSpPr/>
      </xdr:nvCxnSpPr>
      <xdr:spPr>
        <a:xfrm>
          <a:off x="14592300" y="9883642"/>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3" name="テキスト ボックス 582"/>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110992</xdr:rowOff>
    </xdr:from>
    <xdr:to>
      <xdr:col>21</xdr:col>
      <xdr:colOff>161925</xdr:colOff>
      <xdr:row>58</xdr:row>
      <xdr:rowOff>38983</xdr:rowOff>
    </xdr:to>
    <xdr:cxnSp macro="">
      <xdr:nvCxnSpPr>
        <xdr:cNvPr id="584" name="直線コネクタ 583"/>
        <xdr:cNvCxnSpPr/>
      </xdr:nvCxnSpPr>
      <xdr:spPr>
        <a:xfrm flipV="1">
          <a:off x="13703300" y="9883642"/>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86" name="テキスト ボックス 585"/>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38983</xdr:rowOff>
    </xdr:from>
    <xdr:to>
      <xdr:col>19</xdr:col>
      <xdr:colOff>644525</xdr:colOff>
      <xdr:row>58</xdr:row>
      <xdr:rowOff>40240</xdr:rowOff>
    </xdr:to>
    <xdr:cxnSp macro="">
      <xdr:nvCxnSpPr>
        <xdr:cNvPr id="587" name="直線コネクタ 586"/>
        <xdr:cNvCxnSpPr/>
      </xdr:nvCxnSpPr>
      <xdr:spPr>
        <a:xfrm flipV="1">
          <a:off x="12814300" y="998308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89" name="テキスト ボックス 588"/>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1" name="テキスト ボックス 590"/>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104045</xdr:rowOff>
    </xdr:from>
    <xdr:to>
      <xdr:col>23</xdr:col>
      <xdr:colOff>568325</xdr:colOff>
      <xdr:row>58</xdr:row>
      <xdr:rowOff>34195</xdr:rowOff>
    </xdr:to>
    <xdr:sp macro="" textlink="">
      <xdr:nvSpPr>
        <xdr:cNvPr id="597" name="円/楕円 596"/>
        <xdr:cNvSpPr/>
      </xdr:nvSpPr>
      <xdr:spPr>
        <a:xfrm>
          <a:off x="16268700" y="98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82472</xdr:rowOff>
    </xdr:from>
    <xdr:ext cx="534377" cy="259045"/>
    <xdr:sp macro="" textlink="">
      <xdr:nvSpPr>
        <xdr:cNvPr id="598" name="教育費該当値テキスト"/>
        <xdr:cNvSpPr txBox="1"/>
      </xdr:nvSpPr>
      <xdr:spPr>
        <a:xfrm>
          <a:off x="16370300" y="985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32,205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97187</xdr:rowOff>
    </xdr:from>
    <xdr:to>
      <xdr:col>22</xdr:col>
      <xdr:colOff>415925</xdr:colOff>
      <xdr:row>58</xdr:row>
      <xdr:rowOff>27337</xdr:rowOff>
    </xdr:to>
    <xdr:sp macro="" textlink="">
      <xdr:nvSpPr>
        <xdr:cNvPr id="599" name="円/楕円 598"/>
        <xdr:cNvSpPr/>
      </xdr:nvSpPr>
      <xdr:spPr>
        <a:xfrm>
          <a:off x="15430500" y="98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18464</xdr:rowOff>
    </xdr:from>
    <xdr:ext cx="534377" cy="259045"/>
    <xdr:sp macro="" textlink="">
      <xdr:nvSpPr>
        <xdr:cNvPr id="600" name="テキスト ボックス 599"/>
        <xdr:cNvSpPr txBox="1"/>
      </xdr:nvSpPr>
      <xdr:spPr>
        <a:xfrm>
          <a:off x="15214111" y="99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60192</xdr:rowOff>
    </xdr:from>
    <xdr:to>
      <xdr:col>21</xdr:col>
      <xdr:colOff>212725</xdr:colOff>
      <xdr:row>57</xdr:row>
      <xdr:rowOff>161792</xdr:rowOff>
    </xdr:to>
    <xdr:sp macro="" textlink="">
      <xdr:nvSpPr>
        <xdr:cNvPr id="601" name="円/楕円 600"/>
        <xdr:cNvSpPr/>
      </xdr:nvSpPr>
      <xdr:spPr>
        <a:xfrm>
          <a:off x="14541500" y="983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152919</xdr:rowOff>
    </xdr:from>
    <xdr:ext cx="534377" cy="259045"/>
    <xdr:sp macro="" textlink="">
      <xdr:nvSpPr>
        <xdr:cNvPr id="602" name="テキスト ボックス 601"/>
        <xdr:cNvSpPr txBox="1"/>
      </xdr:nvSpPr>
      <xdr:spPr>
        <a:xfrm>
          <a:off x="14325111" y="992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159633</xdr:rowOff>
    </xdr:from>
    <xdr:to>
      <xdr:col>20</xdr:col>
      <xdr:colOff>9525</xdr:colOff>
      <xdr:row>58</xdr:row>
      <xdr:rowOff>89783</xdr:rowOff>
    </xdr:to>
    <xdr:sp macro="" textlink="">
      <xdr:nvSpPr>
        <xdr:cNvPr id="603" name="円/楕円 602"/>
        <xdr:cNvSpPr/>
      </xdr:nvSpPr>
      <xdr:spPr>
        <a:xfrm>
          <a:off x="13652500" y="99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80910</xdr:rowOff>
    </xdr:from>
    <xdr:ext cx="534377" cy="259045"/>
    <xdr:sp macro="" textlink="">
      <xdr:nvSpPr>
        <xdr:cNvPr id="604" name="テキスト ボックス 603"/>
        <xdr:cNvSpPr txBox="1"/>
      </xdr:nvSpPr>
      <xdr:spPr>
        <a:xfrm>
          <a:off x="13436111" y="1002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160890</xdr:rowOff>
    </xdr:from>
    <xdr:to>
      <xdr:col>18</xdr:col>
      <xdr:colOff>492125</xdr:colOff>
      <xdr:row>58</xdr:row>
      <xdr:rowOff>91040</xdr:rowOff>
    </xdr:to>
    <xdr:sp macro="" textlink="">
      <xdr:nvSpPr>
        <xdr:cNvPr id="605" name="円/楕円 604"/>
        <xdr:cNvSpPr/>
      </xdr:nvSpPr>
      <xdr:spPr>
        <a:xfrm>
          <a:off x="12763500" y="99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82167</xdr:rowOff>
    </xdr:from>
    <xdr:ext cx="534377" cy="259045"/>
    <xdr:sp macro="" textlink="">
      <xdr:nvSpPr>
        <xdr:cNvPr id="606" name="テキスト ボックス 605"/>
        <xdr:cNvSpPr txBox="1"/>
      </xdr:nvSpPr>
      <xdr:spPr>
        <a:xfrm>
          <a:off x="12547111" y="100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29096</xdr:rowOff>
    </xdr:from>
    <xdr:to>
      <xdr:col>22</xdr:col>
      <xdr:colOff>365125</xdr:colOff>
      <xdr:row>79</xdr:row>
      <xdr:rowOff>44450</xdr:rowOff>
    </xdr:to>
    <xdr:cxnSp macro="">
      <xdr:nvCxnSpPr>
        <xdr:cNvPr id="638" name="直線コネクタ 637"/>
        <xdr:cNvCxnSpPr/>
      </xdr:nvCxnSpPr>
      <xdr:spPr>
        <a:xfrm>
          <a:off x="14592300" y="13573646"/>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0" name="テキスト ボックス 639"/>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29096</xdr:rowOff>
    </xdr:from>
    <xdr:to>
      <xdr:col>21</xdr:col>
      <xdr:colOff>161925</xdr:colOff>
      <xdr:row>79</xdr:row>
      <xdr:rowOff>44450</xdr:rowOff>
    </xdr:to>
    <xdr:cxnSp macro="">
      <xdr:nvCxnSpPr>
        <xdr:cNvPr id="641" name="直線コネクタ 640"/>
        <xdr:cNvCxnSpPr/>
      </xdr:nvCxnSpPr>
      <xdr:spPr>
        <a:xfrm flipV="1">
          <a:off x="13703300" y="13573646"/>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3" name="テキスト ボックス 642"/>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6" name="テキスト ボックス 645"/>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249299" cy="259045"/>
    <xdr:sp macro="" textlink="">
      <xdr:nvSpPr>
        <xdr:cNvPr id="655"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149746</xdr:rowOff>
    </xdr:from>
    <xdr:to>
      <xdr:col>21</xdr:col>
      <xdr:colOff>212725</xdr:colOff>
      <xdr:row>79</xdr:row>
      <xdr:rowOff>79896</xdr:rowOff>
    </xdr:to>
    <xdr:sp macro="" textlink="">
      <xdr:nvSpPr>
        <xdr:cNvPr id="658" name="円/楕円 657"/>
        <xdr:cNvSpPr/>
      </xdr:nvSpPr>
      <xdr:spPr>
        <a:xfrm>
          <a:off x="14541500" y="135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71023</xdr:rowOff>
    </xdr:from>
    <xdr:ext cx="378565" cy="259045"/>
    <xdr:sp macro="" textlink="">
      <xdr:nvSpPr>
        <xdr:cNvPr id="659" name="テキスト ボックス 658"/>
        <xdr:cNvSpPr txBox="1"/>
      </xdr:nvSpPr>
      <xdr:spPr>
        <a:xfrm>
          <a:off x="14403017" y="13615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143799</xdr:rowOff>
    </xdr:from>
    <xdr:to>
      <xdr:col>23</xdr:col>
      <xdr:colOff>517525</xdr:colOff>
      <xdr:row>96</xdr:row>
      <xdr:rowOff>150133</xdr:rowOff>
    </xdr:to>
    <xdr:cxnSp macro="">
      <xdr:nvCxnSpPr>
        <xdr:cNvPr id="694" name="直線コネクタ 693"/>
        <xdr:cNvCxnSpPr/>
      </xdr:nvCxnSpPr>
      <xdr:spPr>
        <a:xfrm>
          <a:off x="15481300" y="16602999"/>
          <a:ext cx="838200" cy="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143799</xdr:rowOff>
    </xdr:from>
    <xdr:to>
      <xdr:col>22</xdr:col>
      <xdr:colOff>365125</xdr:colOff>
      <xdr:row>96</xdr:row>
      <xdr:rowOff>147913</xdr:rowOff>
    </xdr:to>
    <xdr:cxnSp macro="">
      <xdr:nvCxnSpPr>
        <xdr:cNvPr id="697" name="直線コネクタ 696"/>
        <xdr:cNvCxnSpPr/>
      </xdr:nvCxnSpPr>
      <xdr:spPr>
        <a:xfrm flipV="1">
          <a:off x="14592300" y="16602999"/>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99" name="テキスト ボックス 698"/>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147913</xdr:rowOff>
    </xdr:from>
    <xdr:to>
      <xdr:col>21</xdr:col>
      <xdr:colOff>161925</xdr:colOff>
      <xdr:row>97</xdr:row>
      <xdr:rowOff>8043</xdr:rowOff>
    </xdr:to>
    <xdr:cxnSp macro="">
      <xdr:nvCxnSpPr>
        <xdr:cNvPr id="700" name="直線コネクタ 699"/>
        <xdr:cNvCxnSpPr/>
      </xdr:nvCxnSpPr>
      <xdr:spPr>
        <a:xfrm flipV="1">
          <a:off x="13703300" y="16607113"/>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702" name="テキスト ボックス 701"/>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8043</xdr:rowOff>
    </xdr:from>
    <xdr:to>
      <xdr:col>19</xdr:col>
      <xdr:colOff>644525</xdr:colOff>
      <xdr:row>97</xdr:row>
      <xdr:rowOff>19326</xdr:rowOff>
    </xdr:to>
    <xdr:cxnSp macro="">
      <xdr:nvCxnSpPr>
        <xdr:cNvPr id="703" name="直線コネクタ 702"/>
        <xdr:cNvCxnSpPr/>
      </xdr:nvCxnSpPr>
      <xdr:spPr>
        <a:xfrm flipV="1">
          <a:off x="12814300" y="16638693"/>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705" name="テキスト ボックス 704"/>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707" name="テキスト ボックス 706"/>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99333</xdr:rowOff>
    </xdr:from>
    <xdr:to>
      <xdr:col>23</xdr:col>
      <xdr:colOff>568325</xdr:colOff>
      <xdr:row>97</xdr:row>
      <xdr:rowOff>29483</xdr:rowOff>
    </xdr:to>
    <xdr:sp macro="" textlink="">
      <xdr:nvSpPr>
        <xdr:cNvPr id="713" name="円/楕円 712"/>
        <xdr:cNvSpPr/>
      </xdr:nvSpPr>
      <xdr:spPr>
        <a:xfrm>
          <a:off x="16268700" y="165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77760</xdr:rowOff>
    </xdr:from>
    <xdr:ext cx="534377" cy="259045"/>
    <xdr:sp macro="" textlink="">
      <xdr:nvSpPr>
        <xdr:cNvPr id="714" name="公債費該当値テキスト"/>
        <xdr:cNvSpPr txBox="1"/>
      </xdr:nvSpPr>
      <xdr:spPr>
        <a:xfrm>
          <a:off x="16370300" y="1653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28,361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92999</xdr:rowOff>
    </xdr:from>
    <xdr:to>
      <xdr:col>22</xdr:col>
      <xdr:colOff>415925</xdr:colOff>
      <xdr:row>97</xdr:row>
      <xdr:rowOff>23149</xdr:rowOff>
    </xdr:to>
    <xdr:sp macro="" textlink="">
      <xdr:nvSpPr>
        <xdr:cNvPr id="715" name="円/楕円 714"/>
        <xdr:cNvSpPr/>
      </xdr:nvSpPr>
      <xdr:spPr>
        <a:xfrm>
          <a:off x="15430500" y="165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14276</xdr:rowOff>
    </xdr:from>
    <xdr:ext cx="534377" cy="259045"/>
    <xdr:sp macro="" textlink="">
      <xdr:nvSpPr>
        <xdr:cNvPr id="716" name="テキスト ボックス 715"/>
        <xdr:cNvSpPr txBox="1"/>
      </xdr:nvSpPr>
      <xdr:spPr>
        <a:xfrm>
          <a:off x="15214111" y="1664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97113</xdr:rowOff>
    </xdr:from>
    <xdr:to>
      <xdr:col>21</xdr:col>
      <xdr:colOff>212725</xdr:colOff>
      <xdr:row>97</xdr:row>
      <xdr:rowOff>27263</xdr:rowOff>
    </xdr:to>
    <xdr:sp macro="" textlink="">
      <xdr:nvSpPr>
        <xdr:cNvPr id="717" name="円/楕円 716"/>
        <xdr:cNvSpPr/>
      </xdr:nvSpPr>
      <xdr:spPr>
        <a:xfrm>
          <a:off x="14541500" y="165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18390</xdr:rowOff>
    </xdr:from>
    <xdr:ext cx="534377" cy="259045"/>
    <xdr:sp macro="" textlink="">
      <xdr:nvSpPr>
        <xdr:cNvPr id="718" name="テキスト ボックス 717"/>
        <xdr:cNvSpPr txBox="1"/>
      </xdr:nvSpPr>
      <xdr:spPr>
        <a:xfrm>
          <a:off x="14325111" y="1664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128693</xdr:rowOff>
    </xdr:from>
    <xdr:to>
      <xdr:col>20</xdr:col>
      <xdr:colOff>9525</xdr:colOff>
      <xdr:row>97</xdr:row>
      <xdr:rowOff>58843</xdr:rowOff>
    </xdr:to>
    <xdr:sp macro="" textlink="">
      <xdr:nvSpPr>
        <xdr:cNvPr id="719" name="円/楕円 718"/>
        <xdr:cNvSpPr/>
      </xdr:nvSpPr>
      <xdr:spPr>
        <a:xfrm>
          <a:off x="13652500" y="165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49970</xdr:rowOff>
    </xdr:from>
    <xdr:ext cx="534377" cy="259045"/>
    <xdr:sp macro="" textlink="">
      <xdr:nvSpPr>
        <xdr:cNvPr id="720" name="テキスト ボックス 719"/>
        <xdr:cNvSpPr txBox="1"/>
      </xdr:nvSpPr>
      <xdr:spPr>
        <a:xfrm>
          <a:off x="13436111" y="1668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139976</xdr:rowOff>
    </xdr:from>
    <xdr:to>
      <xdr:col>18</xdr:col>
      <xdr:colOff>492125</xdr:colOff>
      <xdr:row>97</xdr:row>
      <xdr:rowOff>70126</xdr:rowOff>
    </xdr:to>
    <xdr:sp macro="" textlink="">
      <xdr:nvSpPr>
        <xdr:cNvPr id="721" name="円/楕円 720"/>
        <xdr:cNvSpPr/>
      </xdr:nvSpPr>
      <xdr:spPr>
        <a:xfrm>
          <a:off x="12763500" y="1659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61253</xdr:rowOff>
    </xdr:from>
    <xdr:ext cx="534377" cy="259045"/>
    <xdr:sp macro="" textlink="">
      <xdr:nvSpPr>
        <xdr:cNvPr id="722" name="テキスト ボックス 721"/>
        <xdr:cNvSpPr txBox="1"/>
      </xdr:nvSpPr>
      <xdr:spPr>
        <a:xfrm>
          <a:off x="12547111" y="1669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民生費が住民一人当たり１４７，９１８円で前年度から４．６％の増となっているが、これは事業所の増やサービスの普及に伴い障害者（児）支援関係費が増となったこと、こども医療扶助の対象者の拡充や子ども・子育て支援新制度の施行に伴い子育て支援費が増となったこと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総務費が住民一人当たり　５６，７１９円で前年度から８２．３％の増となっているが、これは財政調整基金への積立金やまちづくり応援寄附金のふるさと基金への積立金が増となったことなどによるものである。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衛生費が住民一人当たり　４１，５６７円で前年度から１２．７％の増となっているが、これは病院事業会計への出資金が増となったことが主な原因である。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50" b="0" i="0" baseline="0">
              <a:solidFill>
                <a:schemeClr val="dk1"/>
              </a:solidFill>
              <a:effectLst/>
              <a:latin typeface="+mn-lt"/>
              <a:ea typeface="+mn-ea"/>
              <a:cs typeface="+mn-cs"/>
            </a:rPr>
            <a:t>　</a:t>
          </a:r>
          <a:r>
            <a:rPr kumimoji="1" lang="en-US" altLang="ja-JP" sz="950" b="0" i="0" baseline="0">
              <a:solidFill>
                <a:schemeClr val="dk1"/>
              </a:solidFill>
              <a:effectLst/>
              <a:latin typeface="+mn-lt"/>
              <a:ea typeface="+mn-ea"/>
              <a:cs typeface="+mn-cs"/>
            </a:rPr>
            <a:t>27</a:t>
          </a:r>
          <a:r>
            <a:rPr kumimoji="1" lang="ja-JP" altLang="ja-JP" sz="950" b="0" i="0" baseline="0">
              <a:solidFill>
                <a:schemeClr val="dk1"/>
              </a:solidFill>
              <a:effectLst/>
              <a:latin typeface="+mn-lt"/>
              <a:ea typeface="+mn-ea"/>
              <a:cs typeface="+mn-cs"/>
            </a:rPr>
            <a:t>年度決算については、歳入面においては、市税、市債が</a:t>
          </a:r>
          <a:r>
            <a:rPr kumimoji="1" lang="ja-JP" altLang="en-US" sz="950" b="0" i="0" baseline="0">
              <a:solidFill>
                <a:schemeClr val="dk1"/>
              </a:solidFill>
              <a:effectLst/>
              <a:latin typeface="+mn-lt"/>
              <a:ea typeface="+mn-ea"/>
              <a:cs typeface="+mn-cs"/>
            </a:rPr>
            <a:t>減</a:t>
          </a:r>
          <a:r>
            <a:rPr kumimoji="1" lang="ja-JP" altLang="ja-JP" sz="950" b="0" i="0" baseline="0">
              <a:solidFill>
                <a:schemeClr val="dk1"/>
              </a:solidFill>
              <a:effectLst/>
              <a:latin typeface="+mn-lt"/>
              <a:ea typeface="+mn-ea"/>
              <a:cs typeface="+mn-cs"/>
            </a:rPr>
            <a:t>となったが、繰入金、地方消費税交付金、国庫支出金などが増となったため、歳入全体で約２</a:t>
          </a:r>
          <a:r>
            <a:rPr kumimoji="1" lang="ja-JP" altLang="en-US" sz="950" b="0" i="0" baseline="0">
              <a:solidFill>
                <a:schemeClr val="dk1"/>
              </a:solidFill>
              <a:effectLst/>
              <a:latin typeface="+mn-lt"/>
              <a:ea typeface="+mn-ea"/>
              <a:cs typeface="+mn-cs"/>
            </a:rPr>
            <a:t>９</a:t>
          </a:r>
          <a:r>
            <a:rPr kumimoji="1" lang="ja-JP" altLang="ja-JP" sz="950" b="0" i="0" baseline="0">
              <a:solidFill>
                <a:schemeClr val="dk1"/>
              </a:solidFill>
              <a:effectLst/>
              <a:latin typeface="+mn-lt"/>
              <a:ea typeface="+mn-ea"/>
              <a:cs typeface="+mn-cs"/>
            </a:rPr>
            <a:t>億５千万円の増となった。</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　一方、歳出面においては、公債費、投資的経費が減となったが、積立金、出資金、人件費などが増となったため、歳出全体で約２</a:t>
          </a:r>
          <a:r>
            <a:rPr kumimoji="1" lang="ja-JP" altLang="en-US" sz="950" b="0" i="0" baseline="0">
              <a:solidFill>
                <a:schemeClr val="dk1"/>
              </a:solidFill>
              <a:effectLst/>
              <a:latin typeface="+mn-lt"/>
              <a:ea typeface="+mn-ea"/>
              <a:cs typeface="+mn-cs"/>
            </a:rPr>
            <a:t>５</a:t>
          </a:r>
          <a:r>
            <a:rPr kumimoji="1" lang="ja-JP" altLang="ja-JP" sz="950" b="0" i="0" baseline="0">
              <a:solidFill>
                <a:schemeClr val="dk1"/>
              </a:solidFill>
              <a:effectLst/>
              <a:latin typeface="+mn-lt"/>
              <a:ea typeface="+mn-ea"/>
              <a:cs typeface="+mn-cs"/>
            </a:rPr>
            <a:t>億</a:t>
          </a:r>
          <a:r>
            <a:rPr kumimoji="1" lang="ja-JP" altLang="en-US" sz="950" b="0" i="0" baseline="0">
              <a:solidFill>
                <a:schemeClr val="dk1"/>
              </a:solidFill>
              <a:effectLst/>
              <a:latin typeface="+mn-lt"/>
              <a:ea typeface="+mn-ea"/>
              <a:cs typeface="+mn-cs"/>
            </a:rPr>
            <a:t>５</a:t>
          </a:r>
          <a:r>
            <a:rPr kumimoji="1" lang="ja-JP" altLang="ja-JP" sz="950" b="0" i="0" baseline="0">
              <a:solidFill>
                <a:schemeClr val="dk1"/>
              </a:solidFill>
              <a:effectLst/>
              <a:latin typeface="+mn-lt"/>
              <a:ea typeface="+mn-ea"/>
              <a:cs typeface="+mn-cs"/>
            </a:rPr>
            <a:t>千万円の増となり、歳入の増が歳出の増を大きく上回った。</a:t>
          </a:r>
          <a:endParaRPr kumimoji="1" lang="en-US" altLang="ja-JP" sz="950" b="0" i="0" baseline="0">
            <a:solidFill>
              <a:schemeClr val="dk1"/>
            </a:solidFill>
            <a:effectLst/>
            <a:latin typeface="+mn-lt"/>
            <a:ea typeface="+mn-ea"/>
            <a:cs typeface="+mn-cs"/>
          </a:endParaRPr>
        </a:p>
        <a:p>
          <a:pPr eaLnBrk="1" fontAlgn="auto" latinLnBrk="0" hangingPunct="1"/>
          <a:r>
            <a:rPr kumimoji="1" lang="ja-JP" altLang="en-US" sz="950" b="0" i="0" baseline="0">
              <a:solidFill>
                <a:schemeClr val="dk1"/>
              </a:solidFill>
              <a:effectLst/>
              <a:latin typeface="+mn-lt"/>
              <a:ea typeface="+mn-ea"/>
              <a:cs typeface="+mn-cs"/>
            </a:rPr>
            <a:t>　</a:t>
          </a:r>
          <a:r>
            <a:rPr kumimoji="1" lang="ja-JP" altLang="ja-JP" sz="950" b="0" i="0" baseline="0">
              <a:solidFill>
                <a:schemeClr val="dk1"/>
              </a:solidFill>
              <a:effectLst/>
              <a:latin typeface="+mn-lt"/>
              <a:ea typeface="+mn-ea"/>
              <a:cs typeface="+mn-cs"/>
            </a:rPr>
            <a:t>これらの結果から、実質収支は約４億円の黒字となり、実質単年度収支</a:t>
          </a:r>
          <a:r>
            <a:rPr kumimoji="1" lang="ja-JP" altLang="en-US" sz="950" b="0" i="0" baseline="0">
              <a:solidFill>
                <a:schemeClr val="dk1"/>
              </a:solidFill>
              <a:effectLst/>
              <a:latin typeface="+mn-lt"/>
              <a:ea typeface="+mn-ea"/>
              <a:cs typeface="+mn-cs"/>
            </a:rPr>
            <a:t>について</a:t>
          </a:r>
          <a:r>
            <a:rPr kumimoji="1" lang="ja-JP" altLang="ja-JP" sz="950" b="0" i="0" baseline="0">
              <a:solidFill>
                <a:schemeClr val="dk1"/>
              </a:solidFill>
              <a:effectLst/>
              <a:latin typeface="+mn-lt"/>
              <a:ea typeface="+mn-ea"/>
              <a:cs typeface="+mn-cs"/>
            </a:rPr>
            <a:t>も約１１億円の黒字となった</a:t>
          </a:r>
          <a:r>
            <a:rPr kumimoji="1" lang="ja-JP" altLang="en-US" sz="950" b="0" i="0" baseline="0">
              <a:solidFill>
                <a:schemeClr val="dk1"/>
              </a:solidFill>
              <a:effectLst/>
              <a:latin typeface="+mn-lt"/>
              <a:ea typeface="+mn-ea"/>
              <a:cs typeface="+mn-cs"/>
            </a:rPr>
            <a:t>。</a:t>
          </a:r>
          <a:endParaRPr kumimoji="1" lang="en-US" altLang="ja-JP" sz="950" b="0" i="0" baseline="0">
            <a:solidFill>
              <a:schemeClr val="dk1"/>
            </a:solidFill>
            <a:effectLst/>
            <a:latin typeface="+mn-lt"/>
            <a:ea typeface="+mn-ea"/>
            <a:cs typeface="+mn-cs"/>
          </a:endParaRPr>
        </a:p>
        <a:p>
          <a:pPr eaLnBrk="1" fontAlgn="auto" latinLnBrk="0" hangingPunct="1"/>
          <a:r>
            <a:rPr kumimoji="1" lang="ja-JP" altLang="en-US" sz="950" b="0" i="0" baseline="0">
              <a:solidFill>
                <a:schemeClr val="dk1"/>
              </a:solidFill>
              <a:effectLst/>
              <a:latin typeface="+mn-lt"/>
              <a:ea typeface="+mn-ea"/>
              <a:cs typeface="+mn-cs"/>
            </a:rPr>
            <a:t>　また、</a:t>
          </a:r>
          <a:r>
            <a:rPr kumimoji="1" lang="ja-JP" altLang="ja-JP" sz="950" b="0" i="0" u="none" strike="noStrike" kern="0" cap="none" spc="0" normalizeH="0" baseline="0" noProof="0">
              <a:ln>
                <a:noFill/>
              </a:ln>
              <a:solidFill>
                <a:prstClr val="black"/>
              </a:solidFill>
              <a:effectLst/>
              <a:uLnTx/>
              <a:uFillTx/>
              <a:latin typeface="+mn-lt"/>
              <a:ea typeface="+mn-ea"/>
              <a:cs typeface="+mn-cs"/>
            </a:rPr>
            <a:t>財政調整基金の残高が増加しているが、</a:t>
          </a:r>
          <a:r>
            <a:rPr kumimoji="1" lang="ja-JP" altLang="en-US" sz="950" b="0" i="0" u="none" strike="noStrike" kern="0" cap="none" spc="0" normalizeH="0" baseline="0" noProof="0">
              <a:ln>
                <a:noFill/>
              </a:ln>
              <a:solidFill>
                <a:prstClr val="black"/>
              </a:solidFill>
              <a:effectLst/>
              <a:uLnTx/>
              <a:uFillTx/>
              <a:latin typeface="+mn-lt"/>
              <a:ea typeface="+mn-ea"/>
              <a:cs typeface="+mn-cs"/>
            </a:rPr>
            <a:t>これは約１６億円の庁舎建設基金を廃止し</a:t>
          </a:r>
          <a:r>
            <a:rPr kumimoji="1" lang="ja-JP" altLang="ja-JP" sz="950" b="0" i="0" baseline="0">
              <a:solidFill>
                <a:schemeClr val="dk1"/>
              </a:solidFill>
              <a:effectLst/>
              <a:latin typeface="+mn-lt"/>
              <a:ea typeface="+mn-ea"/>
              <a:cs typeface="+mn-cs"/>
            </a:rPr>
            <a:t>病院事業会計への</a:t>
          </a:r>
          <a:r>
            <a:rPr kumimoji="1" lang="ja-JP" altLang="en-US" sz="950" b="0" i="0" baseline="0">
              <a:solidFill>
                <a:schemeClr val="dk1"/>
              </a:solidFill>
              <a:effectLst/>
              <a:latin typeface="+mn-lt"/>
              <a:ea typeface="+mn-ea"/>
              <a:cs typeface="+mn-cs"/>
            </a:rPr>
            <a:t>繰出</a:t>
          </a:r>
          <a:r>
            <a:rPr kumimoji="1" lang="ja-JP" altLang="ja-JP" sz="950" b="0" i="0" baseline="0">
              <a:solidFill>
                <a:schemeClr val="dk1"/>
              </a:solidFill>
              <a:effectLst/>
              <a:latin typeface="+mn-lt"/>
              <a:ea typeface="+mn-ea"/>
              <a:cs typeface="+mn-cs"/>
            </a:rPr>
            <a:t>金</a:t>
          </a:r>
          <a:r>
            <a:rPr kumimoji="1" lang="ja-JP" altLang="en-US" sz="950" b="0" i="0" baseline="0">
              <a:solidFill>
                <a:schemeClr val="dk1"/>
              </a:solidFill>
              <a:effectLst/>
              <a:latin typeface="+mn-lt"/>
              <a:ea typeface="+mn-ea"/>
              <a:cs typeface="+mn-cs"/>
            </a:rPr>
            <a:t>として支出した残金約９億７千万円を積み立てた</a:t>
          </a:r>
          <a:r>
            <a:rPr kumimoji="1" lang="ja-JP" altLang="ja-JP" sz="950" b="0" i="0" baseline="0">
              <a:solidFill>
                <a:schemeClr val="dk1"/>
              </a:solidFill>
              <a:effectLst/>
              <a:latin typeface="+mn-lt"/>
              <a:ea typeface="+mn-ea"/>
              <a:cs typeface="+mn-cs"/>
            </a:rPr>
            <a:t>ことが</a:t>
          </a:r>
          <a:r>
            <a:rPr kumimoji="1" lang="ja-JP" altLang="en-US" sz="950" b="0" i="0" baseline="0">
              <a:solidFill>
                <a:schemeClr val="dk1"/>
              </a:solidFill>
              <a:effectLst/>
              <a:latin typeface="+mn-lt"/>
              <a:ea typeface="+mn-ea"/>
              <a:cs typeface="+mn-cs"/>
            </a:rPr>
            <a:t>大</a:t>
          </a:r>
          <a:r>
            <a:rPr kumimoji="1" lang="ja-JP" altLang="ja-JP" sz="950" b="0" i="0" baseline="0">
              <a:solidFill>
                <a:schemeClr val="dk1"/>
              </a:solidFill>
              <a:effectLst/>
              <a:latin typeface="+mn-lt"/>
              <a:ea typeface="+mn-ea"/>
              <a:cs typeface="+mn-cs"/>
            </a:rPr>
            <a:t>きな原因である。</a:t>
          </a:r>
          <a:r>
            <a:rPr kumimoji="1" lang="ja-JP" altLang="en-US" sz="950" b="0" i="0" baseline="0">
              <a:solidFill>
                <a:schemeClr val="dk1"/>
              </a:solidFill>
              <a:effectLst/>
              <a:latin typeface="+mn-lt"/>
              <a:ea typeface="+mn-ea"/>
              <a:cs typeface="+mn-cs"/>
            </a:rPr>
            <a:t>よって</a:t>
          </a:r>
          <a:r>
            <a:rPr kumimoji="0" lang="ja-JP" altLang="en-US" sz="950" b="0" i="0" baseline="0">
              <a:solidFill>
                <a:schemeClr val="dk1"/>
              </a:solidFill>
              <a:effectLst/>
              <a:latin typeface="+mn-lt"/>
              <a:ea typeface="+mn-ea"/>
              <a:cs typeface="+mn-cs"/>
            </a:rPr>
            <a:t>基金全体では減となっているので、</a:t>
          </a:r>
          <a:r>
            <a:rPr kumimoji="1" lang="ja-JP" altLang="ja-JP" sz="950" b="0" i="0" baseline="0">
              <a:solidFill>
                <a:schemeClr val="dk1"/>
              </a:solidFill>
              <a:effectLst/>
              <a:latin typeface="+mn-lt"/>
              <a:ea typeface="+mn-ea"/>
              <a:cs typeface="+mn-cs"/>
            </a:rPr>
            <a:t>今後も</a:t>
          </a:r>
          <a:r>
            <a:rPr kumimoji="1" lang="ja-JP" altLang="en-US" sz="950" b="0" i="0" baseline="0">
              <a:solidFill>
                <a:schemeClr val="dk1"/>
              </a:solidFill>
              <a:effectLst/>
              <a:latin typeface="+mn-lt"/>
              <a:ea typeface="+mn-ea"/>
              <a:cs typeface="+mn-cs"/>
            </a:rPr>
            <a:t>財政調整基金については</a:t>
          </a:r>
          <a:r>
            <a:rPr kumimoji="1" lang="ja-JP" altLang="ja-JP" sz="950" b="0" i="0" baseline="0">
              <a:solidFill>
                <a:schemeClr val="dk1"/>
              </a:solidFill>
              <a:effectLst/>
              <a:latin typeface="+mn-lt"/>
              <a:ea typeface="+mn-ea"/>
              <a:cs typeface="+mn-cs"/>
            </a:rPr>
            <a:t>決算剰余金を中心に</a:t>
          </a:r>
          <a:r>
            <a:rPr kumimoji="1" lang="ja-JP" altLang="en-US" sz="950" b="0" i="0" baseline="0">
              <a:solidFill>
                <a:schemeClr val="dk1"/>
              </a:solidFill>
              <a:effectLst/>
              <a:latin typeface="+mn-lt"/>
              <a:ea typeface="+mn-ea"/>
              <a:cs typeface="+mn-cs"/>
            </a:rPr>
            <a:t>堅実に</a:t>
          </a:r>
          <a:r>
            <a:rPr kumimoji="1" lang="ja-JP" altLang="ja-JP" sz="950" b="0" i="0" baseline="0">
              <a:solidFill>
                <a:schemeClr val="dk1"/>
              </a:solidFill>
              <a:effectLst/>
              <a:latin typeface="+mn-lt"/>
              <a:ea typeface="+mn-ea"/>
              <a:cs typeface="+mn-cs"/>
            </a:rPr>
            <a:t>積み立てるとともに、必要最低限の取崩しに努め</a:t>
          </a:r>
          <a:r>
            <a:rPr kumimoji="1" lang="ja-JP" altLang="en-US" sz="950" b="0" i="0" baseline="0">
              <a:solidFill>
                <a:schemeClr val="dk1"/>
              </a:solidFill>
              <a:effectLst/>
              <a:latin typeface="+mn-lt"/>
              <a:ea typeface="+mn-ea"/>
              <a:cs typeface="+mn-cs"/>
            </a:rPr>
            <a:t>なければならない。</a:t>
          </a:r>
          <a:endParaRPr kumimoji="1" lang="en-US" altLang="ja-JP" sz="950" b="0" i="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連結実質赤字比率については、平成</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4.40%</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で赤字団体であったが、平成</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年度以降６年連続で該当なしである。</a:t>
          </a:r>
          <a:endPar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黒字の要因としては、病院事業会計において資金不足が解消されたこと、国民健康保険事業特別会計（事業勘定）の赤字額が改善されたこと、水道事業会計の多額の黒字に加え、一般会計及びその他の会計についても黒字となったことが考えられる。</a:t>
          </a:r>
          <a:endPar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病院事業会計及び国民健康保険事業特別会計（事業勘定）が改善されたのは一般会計からの繰入金によるところが大きく、今後も連結実質収支の黒字を維持していくためには、引き続き財政の健全化を図ら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R15" sqref="R15:V1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26176632</v>
      </c>
      <c r="BO4" s="409"/>
      <c r="BP4" s="409"/>
      <c r="BQ4" s="409"/>
      <c r="BR4" s="409"/>
      <c r="BS4" s="409"/>
      <c r="BT4" s="409"/>
      <c r="BU4" s="410"/>
      <c r="BV4" s="408">
        <v>23228662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2.7</v>
      </c>
      <c r="CU4" s="586"/>
      <c r="CV4" s="586"/>
      <c r="CW4" s="586"/>
      <c r="CX4" s="586"/>
      <c r="CY4" s="586"/>
      <c r="CZ4" s="586"/>
      <c r="DA4" s="587"/>
      <c r="DB4" s="585">
        <v>0.1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25758105</v>
      </c>
      <c r="BO5" s="414"/>
      <c r="BP5" s="414"/>
      <c r="BQ5" s="414"/>
      <c r="BR5" s="414"/>
      <c r="BS5" s="414"/>
      <c r="BT5" s="414"/>
      <c r="BU5" s="415"/>
      <c r="BV5" s="413">
        <v>23203108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96.5</v>
      </c>
      <c r="CU5" s="384"/>
      <c r="CV5" s="384"/>
      <c r="CW5" s="384"/>
      <c r="CX5" s="384"/>
      <c r="CY5" s="384"/>
      <c r="CZ5" s="384"/>
      <c r="DA5" s="385"/>
      <c r="DB5" s="383">
        <v>96.7</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418527</v>
      </c>
      <c r="BO6" s="414"/>
      <c r="BP6" s="414"/>
      <c r="BQ6" s="414"/>
      <c r="BR6" s="414"/>
      <c r="BS6" s="414"/>
      <c r="BT6" s="414"/>
      <c r="BU6" s="415"/>
      <c r="BV6" s="413">
        <v>25554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104.7</v>
      </c>
      <c r="CU6" s="560"/>
      <c r="CV6" s="560"/>
      <c r="CW6" s="560"/>
      <c r="CX6" s="560"/>
      <c r="CY6" s="560"/>
      <c r="CZ6" s="560"/>
      <c r="DA6" s="561"/>
      <c r="DB6" s="559">
        <v>105.9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14079</v>
      </c>
      <c r="BO7" s="414"/>
      <c r="BP7" s="414"/>
      <c r="BQ7" s="414"/>
      <c r="BR7" s="414"/>
      <c r="BS7" s="414"/>
      <c r="BT7" s="414"/>
      <c r="BU7" s="415"/>
      <c r="BV7" s="413">
        <v>13896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14932745</v>
      </c>
      <c r="CU7" s="414"/>
      <c r="CV7" s="414"/>
      <c r="CW7" s="414"/>
      <c r="CX7" s="414"/>
      <c r="CY7" s="414"/>
      <c r="CZ7" s="414"/>
      <c r="DA7" s="415"/>
      <c r="DB7" s="413">
        <v>14501937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404448</v>
      </c>
      <c r="BO8" s="414"/>
      <c r="BP8" s="414"/>
      <c r="BQ8" s="414"/>
      <c r="BR8" s="414"/>
      <c r="BS8" s="414"/>
      <c r="BT8" s="414"/>
      <c r="BU8" s="415"/>
      <c r="BV8" s="413">
        <v>11658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0.63</v>
      </c>
      <c r="CU8" s="523"/>
      <c r="CV8" s="523"/>
      <c r="CW8" s="523"/>
      <c r="CX8" s="523"/>
      <c r="CY8" s="523"/>
      <c r="CZ8" s="523"/>
      <c r="DA8" s="524"/>
      <c r="DB8" s="522">
        <v>0.63</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71112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392790</v>
      </c>
      <c r="BO9" s="414"/>
      <c r="BP9" s="414"/>
      <c r="BQ9" s="414"/>
      <c r="BR9" s="414"/>
      <c r="BS9" s="414"/>
      <c r="BT9" s="414"/>
      <c r="BU9" s="415"/>
      <c r="BV9" s="413">
        <v>-103180</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10.8</v>
      </c>
      <c r="CU9" s="384"/>
      <c r="CV9" s="384"/>
      <c r="CW9" s="384"/>
      <c r="CX9" s="384"/>
      <c r="CY9" s="384"/>
      <c r="CZ9" s="384"/>
      <c r="DA9" s="385"/>
      <c r="DB9" s="383">
        <v>12.6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74773</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972876</v>
      </c>
      <c r="BO10" s="414"/>
      <c r="BP10" s="414"/>
      <c r="BQ10" s="414"/>
      <c r="BR10" s="414"/>
      <c r="BS10" s="414"/>
      <c r="BT10" s="414"/>
      <c r="BU10" s="415"/>
      <c r="BV10" s="413">
        <v>2510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v>176</v>
      </c>
      <c r="BO11" s="414"/>
      <c r="BP11" s="414"/>
      <c r="BQ11" s="414"/>
      <c r="BR11" s="414"/>
      <c r="BS11" s="414"/>
      <c r="BT11" s="414"/>
      <c r="BU11" s="415"/>
      <c r="BV11" s="413">
        <v>906</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71344</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250000</v>
      </c>
      <c r="BO12" s="414"/>
      <c r="BP12" s="414"/>
      <c r="BQ12" s="414"/>
      <c r="BR12" s="414"/>
      <c r="BS12" s="414"/>
      <c r="BT12" s="414"/>
      <c r="BU12" s="415"/>
      <c r="BV12" s="413">
        <v>280000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70252</v>
      </c>
      <c r="S13" s="515"/>
      <c r="T13" s="515"/>
      <c r="U13" s="515"/>
      <c r="V13" s="516"/>
      <c r="W13" s="502" t="s">
        <v>120</v>
      </c>
      <c r="X13" s="426"/>
      <c r="Y13" s="426"/>
      <c r="Z13" s="426"/>
      <c r="AA13" s="426"/>
      <c r="AB13" s="427"/>
      <c r="AC13" s="389">
        <v>316</v>
      </c>
      <c r="AD13" s="390"/>
      <c r="AE13" s="390"/>
      <c r="AF13" s="390"/>
      <c r="AG13" s="391"/>
      <c r="AH13" s="389">
        <v>405</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1115842</v>
      </c>
      <c r="BO13" s="414"/>
      <c r="BP13" s="414"/>
      <c r="BQ13" s="414"/>
      <c r="BR13" s="414"/>
      <c r="BS13" s="414"/>
      <c r="BT13" s="414"/>
      <c r="BU13" s="415"/>
      <c r="BV13" s="413">
        <v>-379764</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9.6999999999999993</v>
      </c>
      <c r="CU13" s="384"/>
      <c r="CV13" s="384"/>
      <c r="CW13" s="384"/>
      <c r="CX13" s="384"/>
      <c r="CY13" s="384"/>
      <c r="CZ13" s="384"/>
      <c r="DA13" s="385"/>
      <c r="DB13" s="383">
        <v>9.9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72116</v>
      </c>
      <c r="S14" s="515"/>
      <c r="T14" s="515"/>
      <c r="U14" s="515"/>
      <c r="V14" s="516"/>
      <c r="W14" s="517"/>
      <c r="X14" s="429"/>
      <c r="Y14" s="429"/>
      <c r="Z14" s="429"/>
      <c r="AA14" s="429"/>
      <c r="AB14" s="430"/>
      <c r="AC14" s="507">
        <v>1</v>
      </c>
      <c r="AD14" s="508"/>
      <c r="AE14" s="508"/>
      <c r="AF14" s="508"/>
      <c r="AG14" s="509"/>
      <c r="AH14" s="507">
        <v>1.1000000000000001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19.399999999999999</v>
      </c>
      <c r="CU14" s="486"/>
      <c r="CV14" s="486"/>
      <c r="CW14" s="486"/>
      <c r="CX14" s="486"/>
      <c r="CY14" s="486"/>
      <c r="CZ14" s="486"/>
      <c r="DA14" s="487"/>
      <c r="DB14" s="518">
        <v>32.9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71001</v>
      </c>
      <c r="S15" s="515"/>
      <c r="T15" s="515"/>
      <c r="U15" s="515"/>
      <c r="V15" s="516"/>
      <c r="W15" s="502" t="s">
        <v>127</v>
      </c>
      <c r="X15" s="426"/>
      <c r="Y15" s="426"/>
      <c r="Z15" s="426"/>
      <c r="AA15" s="426"/>
      <c r="AB15" s="427"/>
      <c r="AC15" s="389">
        <v>10265</v>
      </c>
      <c r="AD15" s="390"/>
      <c r="AE15" s="390"/>
      <c r="AF15" s="390"/>
      <c r="AG15" s="391"/>
      <c r="AH15" s="389">
        <v>12305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7418386</v>
      </c>
      <c r="BO15" s="409"/>
      <c r="BP15" s="409"/>
      <c r="BQ15" s="409"/>
      <c r="BR15" s="409"/>
      <c r="BS15" s="409"/>
      <c r="BT15" s="409"/>
      <c r="BU15" s="410"/>
      <c r="BV15" s="408">
        <v>7019984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32.5</v>
      </c>
      <c r="AD16" s="508"/>
      <c r="AE16" s="508"/>
      <c r="AF16" s="508"/>
      <c r="AG16" s="509"/>
      <c r="AH16" s="507">
        <v>34.1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11708716</v>
      </c>
      <c r="BO16" s="414"/>
      <c r="BP16" s="414"/>
      <c r="BQ16" s="414"/>
      <c r="BR16" s="414"/>
      <c r="BS16" s="414"/>
      <c r="BT16" s="414"/>
      <c r="BU16" s="415"/>
      <c r="BV16" s="413">
        <v>11128235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20995</v>
      </c>
      <c r="AD17" s="390"/>
      <c r="AE17" s="390"/>
      <c r="AF17" s="390"/>
      <c r="AG17" s="391"/>
      <c r="AH17" s="389">
        <v>23105</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9427397</v>
      </c>
      <c r="BO17" s="414"/>
      <c r="BP17" s="414"/>
      <c r="BQ17" s="414"/>
      <c r="BR17" s="414"/>
      <c r="BS17" s="414"/>
      <c r="BT17" s="414"/>
      <c r="BU17" s="415"/>
      <c r="BV17" s="413">
        <v>9051833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25.33</v>
      </c>
      <c r="M18" s="478"/>
      <c r="N18" s="478"/>
      <c r="O18" s="478"/>
      <c r="P18" s="478"/>
      <c r="Q18" s="478"/>
      <c r="R18" s="479"/>
      <c r="S18" s="479"/>
      <c r="T18" s="479"/>
      <c r="U18" s="479"/>
      <c r="V18" s="480"/>
      <c r="W18" s="494"/>
      <c r="X18" s="495"/>
      <c r="Y18" s="495"/>
      <c r="Z18" s="495"/>
      <c r="AA18" s="495"/>
      <c r="AB18" s="503"/>
      <c r="AC18" s="377">
        <v>66.5</v>
      </c>
      <c r="AD18" s="378"/>
      <c r="AE18" s="378"/>
      <c r="AF18" s="378"/>
      <c r="AG18" s="481"/>
      <c r="AH18" s="377">
        <v>64.099999999999994</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14918693</v>
      </c>
      <c r="BO18" s="414"/>
      <c r="BP18" s="414"/>
      <c r="BQ18" s="414"/>
      <c r="BR18" s="414"/>
      <c r="BS18" s="414"/>
      <c r="BT18" s="414"/>
      <c r="BU18" s="415"/>
      <c r="BV18" s="413">
        <v>14456183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2807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18667836</v>
      </c>
      <c r="BO19" s="414"/>
      <c r="BP19" s="414"/>
      <c r="BQ19" s="414"/>
      <c r="BR19" s="414"/>
      <c r="BS19" s="414"/>
      <c r="BT19" s="414"/>
      <c r="BU19" s="415"/>
      <c r="BV19" s="413">
        <v>16409708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29009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20042946</v>
      </c>
      <c r="BO23" s="414"/>
      <c r="BP23" s="414"/>
      <c r="BQ23" s="414"/>
      <c r="BR23" s="414"/>
      <c r="BS23" s="414"/>
      <c r="BT23" s="414"/>
      <c r="BU23" s="415"/>
      <c r="BV23" s="413">
        <v>20233798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5880</v>
      </c>
      <c r="R24" s="390"/>
      <c r="S24" s="390"/>
      <c r="T24" s="390"/>
      <c r="U24" s="390"/>
      <c r="V24" s="391"/>
      <c r="W24" s="455"/>
      <c r="X24" s="446"/>
      <c r="Y24" s="447"/>
      <c r="Z24" s="386" t="s">
        <v>150</v>
      </c>
      <c r="AA24" s="387"/>
      <c r="AB24" s="387"/>
      <c r="AC24" s="387"/>
      <c r="AD24" s="387"/>
      <c r="AE24" s="387"/>
      <c r="AF24" s="387"/>
      <c r="AG24" s="388"/>
      <c r="AH24" s="389">
        <v>367</v>
      </c>
      <c r="AI24" s="390"/>
      <c r="AJ24" s="390"/>
      <c r="AK24" s="390"/>
      <c r="AL24" s="391"/>
      <c r="AM24" s="389">
        <v>1100266</v>
      </c>
      <c r="AN24" s="390"/>
      <c r="AO24" s="390"/>
      <c r="AP24" s="390"/>
      <c r="AQ24" s="390"/>
      <c r="AR24" s="391"/>
      <c r="AS24" s="389">
        <v>2998</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14845405</v>
      </c>
      <c r="BO24" s="414"/>
      <c r="BP24" s="414"/>
      <c r="BQ24" s="414"/>
      <c r="BR24" s="414"/>
      <c r="BS24" s="414"/>
      <c r="BT24" s="414"/>
      <c r="BU24" s="415"/>
      <c r="BV24" s="413">
        <v>14402682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2</v>
      </c>
      <c r="M25" s="390"/>
      <c r="N25" s="390"/>
      <c r="O25" s="390"/>
      <c r="P25" s="391"/>
      <c r="Q25" s="389">
        <v>6854</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2882325</v>
      </c>
      <c r="BO25" s="409"/>
      <c r="BP25" s="409"/>
      <c r="BQ25" s="409"/>
      <c r="BR25" s="409"/>
      <c r="BS25" s="409"/>
      <c r="BT25" s="409"/>
      <c r="BU25" s="410"/>
      <c r="BV25" s="408">
        <v>1154672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6164</v>
      </c>
      <c r="R26" s="390"/>
      <c r="S26" s="390"/>
      <c r="T26" s="390"/>
      <c r="U26" s="390"/>
      <c r="V26" s="391"/>
      <c r="W26" s="455"/>
      <c r="X26" s="446"/>
      <c r="Y26" s="447"/>
      <c r="Z26" s="386" t="s">
        <v>156</v>
      </c>
      <c r="AA26" s="468"/>
      <c r="AB26" s="468"/>
      <c r="AC26" s="468"/>
      <c r="AD26" s="468"/>
      <c r="AE26" s="468"/>
      <c r="AF26" s="468"/>
      <c r="AG26" s="469"/>
      <c r="AH26" s="389">
        <v>16</v>
      </c>
      <c r="AI26" s="390"/>
      <c r="AJ26" s="390"/>
      <c r="AK26" s="390"/>
      <c r="AL26" s="391"/>
      <c r="AM26" s="389">
        <v>53504</v>
      </c>
      <c r="AN26" s="390"/>
      <c r="AO26" s="390"/>
      <c r="AP26" s="390"/>
      <c r="AQ26" s="390"/>
      <c r="AR26" s="391"/>
      <c r="AS26" s="389">
        <v>3344</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5600</v>
      </c>
      <c r="R27" s="390"/>
      <c r="S27" s="390"/>
      <c r="T27" s="390"/>
      <c r="U27" s="390"/>
      <c r="V27" s="391"/>
      <c r="W27" s="455"/>
      <c r="X27" s="446"/>
      <c r="Y27" s="447"/>
      <c r="Z27" s="386" t="s">
        <v>159</v>
      </c>
      <c r="AA27" s="387"/>
      <c r="AB27" s="387"/>
      <c r="AC27" s="387"/>
      <c r="AD27" s="387"/>
      <c r="AE27" s="387"/>
      <c r="AF27" s="387"/>
      <c r="AG27" s="388"/>
      <c r="AH27" s="389">
        <v>30</v>
      </c>
      <c r="AI27" s="390"/>
      <c r="AJ27" s="390"/>
      <c r="AK27" s="390"/>
      <c r="AL27" s="391"/>
      <c r="AM27" s="389">
        <v>110106</v>
      </c>
      <c r="AN27" s="390"/>
      <c r="AO27" s="390"/>
      <c r="AP27" s="390"/>
      <c r="AQ27" s="390"/>
      <c r="AR27" s="391"/>
      <c r="AS27" s="389">
        <v>3670</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5200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1467364</v>
      </c>
      <c r="BO28" s="409"/>
      <c r="BP28" s="409"/>
      <c r="BQ28" s="409"/>
      <c r="BR28" s="409"/>
      <c r="BS28" s="409"/>
      <c r="BT28" s="409"/>
      <c r="BU28" s="410"/>
      <c r="BV28" s="408">
        <v>738488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15</v>
      </c>
      <c r="M29" s="390"/>
      <c r="N29" s="390"/>
      <c r="O29" s="390"/>
      <c r="P29" s="391"/>
      <c r="Q29" s="389">
        <v>5000</v>
      </c>
      <c r="R29" s="390"/>
      <c r="S29" s="390"/>
      <c r="T29" s="390"/>
      <c r="U29" s="390"/>
      <c r="V29" s="391"/>
      <c r="W29" s="456"/>
      <c r="X29" s="457"/>
      <c r="Y29" s="458"/>
      <c r="Z29" s="386" t="s">
        <v>166</v>
      </c>
      <c r="AA29" s="387"/>
      <c r="AB29" s="387"/>
      <c r="AC29" s="387"/>
      <c r="AD29" s="387"/>
      <c r="AE29" s="387"/>
      <c r="AF29" s="387"/>
      <c r="AG29" s="388"/>
      <c r="AH29" s="389">
        <v>397</v>
      </c>
      <c r="AI29" s="390"/>
      <c r="AJ29" s="390"/>
      <c r="AK29" s="390"/>
      <c r="AL29" s="391"/>
      <c r="AM29" s="389">
        <v>1210372</v>
      </c>
      <c r="AN29" s="390"/>
      <c r="AO29" s="390"/>
      <c r="AP29" s="390"/>
      <c r="AQ29" s="390"/>
      <c r="AR29" s="391"/>
      <c r="AS29" s="389">
        <v>3049</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174</v>
      </c>
      <c r="BO29" s="414"/>
      <c r="BP29" s="414"/>
      <c r="BQ29" s="414"/>
      <c r="BR29" s="414"/>
      <c r="BS29" s="414"/>
      <c r="BT29" s="414"/>
      <c r="BU29" s="415"/>
      <c r="BV29" s="413">
        <v>174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96.9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1340307</v>
      </c>
      <c r="BO30" s="417"/>
      <c r="BP30" s="417"/>
      <c r="BQ30" s="417"/>
      <c r="BR30" s="417"/>
      <c r="BS30" s="417"/>
      <c r="BT30" s="417"/>
      <c r="BU30" s="418"/>
      <c r="BV30" s="416">
        <v>2713196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国民健康保険事業特別会計（事業勘定）</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柏原羽曳野藤井寺消防組合(一般会計）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柏原市土地開発公社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国民健康保険事業特別会計（施設勘定堅上診療所）</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IF('各会計、関係団体の財政状況及び健全化判断比率'!B33="","",'各会計、関係団体の財政状況及び健全化判断比率'!B33)</f>
        <v>市立柏原病院事業会計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柏原羽曳野藤井寺環境事業組合(一般会計）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柏原市健康推進財団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f t="shared" si="0"/>
        <v>8</v>
      </c>
      <c r="AN36" s="373"/>
      <c r="AO36" s="372" t="str">
        <f>IF('各会計、関係団体の財政状況及び健全化判断比率'!B34="","",'各会計、関係団体の財政状況及び健全化判断比率'!B34)</f>
        <v>下水道事業会計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藤井寺市柏原市学校給食組合(一般会計）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大和川右岸水防事務組合(一般会計）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八尾市柏原市火葬場組合(一般会計）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大阪府後期高齢者医療広域連合（一般会計）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大阪府後期高齢者医療広域連合（後期高齢者医療特別会計）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大阪広域水道企業団（水道事業会計）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大阪広域水道企業団（工業用水道事業会計）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70" zoomScaleNormal="70" zoomScaleSheetLayoutView="100" workbookViewId="0">
      <selection activeCell="R15" sqref="R15:V1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1" t="s">
        <v>532</v>
      </c>
      <c r="D34" s="1181"/>
      <c r="E34" s="1182"/>
      <c r="F34" s="32" t="s">
        <v>533</v>
      </c>
      <c r="G34" s="33" t="s">
        <v>534</v>
      </c>
      <c r="H34" s="33" t="s">
        <v>535</v>
      </c>
      <c r="I34" s="33" t="s">
        <v>536</v>
      </c>
      <c r="J34" s="34" t="s">
        <v>537</v>
      </c>
      <c r="K34" s="22"/>
      <c r="L34" s="22"/>
      <c r="M34" s="22"/>
      <c r="N34" s="22"/>
      <c r="O34" s="22"/>
      <c r="P34" s="22"/>
    </row>
    <row r="35" spans="1:16" ht="39" customHeight="1">
      <c r="A35" s="22"/>
      <c r="B35" s="35"/>
      <c r="C35" s="1175" t="s">
        <v>538</v>
      </c>
      <c r="D35" s="1176"/>
      <c r="E35" s="1177"/>
      <c r="F35" s="36">
        <v>10.36</v>
      </c>
      <c r="G35" s="37">
        <v>11.2</v>
      </c>
      <c r="H35" s="37">
        <v>13.27</v>
      </c>
      <c r="I35" s="37">
        <v>15.2</v>
      </c>
      <c r="J35" s="38">
        <v>15.95</v>
      </c>
      <c r="K35" s="22"/>
      <c r="L35" s="22"/>
      <c r="M35" s="22"/>
      <c r="N35" s="22"/>
      <c r="O35" s="22"/>
      <c r="P35" s="22"/>
    </row>
    <row r="36" spans="1:16" ht="39" customHeight="1">
      <c r="A36" s="22"/>
      <c r="B36" s="35"/>
      <c r="C36" s="1175" t="s">
        <v>539</v>
      </c>
      <c r="D36" s="1176"/>
      <c r="E36" s="1177"/>
      <c r="F36" s="36">
        <v>3.22</v>
      </c>
      <c r="G36" s="37">
        <v>1.78</v>
      </c>
      <c r="H36" s="37">
        <v>0.79</v>
      </c>
      <c r="I36" s="37">
        <v>0.08</v>
      </c>
      <c r="J36" s="38">
        <v>2.7</v>
      </c>
      <c r="K36" s="22"/>
      <c r="L36" s="22"/>
      <c r="M36" s="22"/>
      <c r="N36" s="22"/>
      <c r="O36" s="22"/>
      <c r="P36" s="22"/>
    </row>
    <row r="37" spans="1:16" ht="39" customHeight="1">
      <c r="A37" s="22"/>
      <c r="B37" s="35"/>
      <c r="C37" s="1175" t="s">
        <v>540</v>
      </c>
      <c r="D37" s="1176"/>
      <c r="E37" s="1177"/>
      <c r="F37" s="36">
        <v>0.4</v>
      </c>
      <c r="G37" s="37">
        <v>0.61</v>
      </c>
      <c r="H37" s="37">
        <v>0.6</v>
      </c>
      <c r="I37" s="37">
        <v>0.36</v>
      </c>
      <c r="J37" s="38">
        <v>1.1499999999999999</v>
      </c>
      <c r="K37" s="22"/>
      <c r="L37" s="22"/>
      <c r="M37" s="22"/>
      <c r="N37" s="22"/>
      <c r="O37" s="22"/>
      <c r="P37" s="22"/>
    </row>
    <row r="38" spans="1:16" ht="39" customHeight="1">
      <c r="A38" s="22"/>
      <c r="B38" s="35"/>
      <c r="C38" s="1175" t="s">
        <v>541</v>
      </c>
      <c r="D38" s="1176"/>
      <c r="E38" s="1177"/>
      <c r="F38" s="36" t="s">
        <v>484</v>
      </c>
      <c r="G38" s="37" t="s">
        <v>484</v>
      </c>
      <c r="H38" s="37" t="s">
        <v>484</v>
      </c>
      <c r="I38" s="37">
        <v>0.35</v>
      </c>
      <c r="J38" s="38">
        <v>0.39</v>
      </c>
      <c r="K38" s="22"/>
      <c r="L38" s="22"/>
      <c r="M38" s="22"/>
      <c r="N38" s="22"/>
      <c r="O38" s="22"/>
      <c r="P38" s="22"/>
    </row>
    <row r="39" spans="1:16" ht="39" customHeight="1">
      <c r="A39" s="22"/>
      <c r="B39" s="35"/>
      <c r="C39" s="1175" t="s">
        <v>542</v>
      </c>
      <c r="D39" s="1176"/>
      <c r="E39" s="1177"/>
      <c r="F39" s="36">
        <v>0.1</v>
      </c>
      <c r="G39" s="37">
        <v>0.14000000000000001</v>
      </c>
      <c r="H39" s="37">
        <v>0.13</v>
      </c>
      <c r="I39" s="37">
        <v>0.15</v>
      </c>
      <c r="J39" s="38">
        <v>0.16</v>
      </c>
      <c r="K39" s="22"/>
      <c r="L39" s="22"/>
      <c r="M39" s="22"/>
      <c r="N39" s="22"/>
      <c r="O39" s="22"/>
      <c r="P39" s="22"/>
    </row>
    <row r="40" spans="1:16" ht="39" customHeight="1">
      <c r="A40" s="22"/>
      <c r="B40" s="35"/>
      <c r="C40" s="1175" t="s">
        <v>543</v>
      </c>
      <c r="D40" s="1176"/>
      <c r="E40" s="1177"/>
      <c r="F40" s="36">
        <v>0</v>
      </c>
      <c r="G40" s="37">
        <v>0</v>
      </c>
      <c r="H40" s="37">
        <v>0</v>
      </c>
      <c r="I40" s="37">
        <v>0</v>
      </c>
      <c r="J40" s="38">
        <v>0</v>
      </c>
      <c r="K40" s="22"/>
      <c r="L40" s="22"/>
      <c r="M40" s="22"/>
      <c r="N40" s="22"/>
      <c r="O40" s="22"/>
      <c r="P40" s="22"/>
    </row>
    <row r="41" spans="1:16" ht="39" customHeight="1">
      <c r="A41" s="22"/>
      <c r="B41" s="35"/>
      <c r="C41" s="1175" t="s">
        <v>544</v>
      </c>
      <c r="D41" s="1176"/>
      <c r="E41" s="1177"/>
      <c r="F41" s="36" t="s">
        <v>545</v>
      </c>
      <c r="G41" s="37" t="s">
        <v>546</v>
      </c>
      <c r="H41" s="37" t="s">
        <v>547</v>
      </c>
      <c r="I41" s="37" t="s">
        <v>548</v>
      </c>
      <c r="J41" s="38">
        <v>0</v>
      </c>
      <c r="K41" s="22"/>
      <c r="L41" s="22"/>
      <c r="M41" s="22"/>
      <c r="N41" s="22"/>
      <c r="O41" s="22"/>
      <c r="P41" s="22"/>
    </row>
    <row r="42" spans="1:16" ht="39" customHeight="1">
      <c r="A42" s="22"/>
      <c r="B42" s="39"/>
      <c r="C42" s="1175" t="s">
        <v>549</v>
      </c>
      <c r="D42" s="1176"/>
      <c r="E42" s="1177"/>
      <c r="F42" s="36" t="s">
        <v>484</v>
      </c>
      <c r="G42" s="37" t="s">
        <v>484</v>
      </c>
      <c r="H42" s="37" t="s">
        <v>484</v>
      </c>
      <c r="I42" s="37" t="s">
        <v>484</v>
      </c>
      <c r="J42" s="38" t="s">
        <v>484</v>
      </c>
      <c r="K42" s="22"/>
      <c r="L42" s="22"/>
      <c r="M42" s="22"/>
      <c r="N42" s="22"/>
      <c r="O42" s="22"/>
      <c r="P42" s="22"/>
    </row>
    <row r="43" spans="1:16" ht="39" customHeight="1" thickBot="1">
      <c r="A43" s="22"/>
      <c r="B43" s="40"/>
      <c r="C43" s="1178" t="s">
        <v>550</v>
      </c>
      <c r="D43" s="1179"/>
      <c r="E43" s="1180"/>
      <c r="F43" s="41">
        <v>0</v>
      </c>
      <c r="G43" s="42">
        <v>0</v>
      </c>
      <c r="H43" s="42">
        <v>0.56000000000000005</v>
      </c>
      <c r="I43" s="42" t="s">
        <v>484</v>
      </c>
      <c r="J43" s="43" t="s">
        <v>484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7" zoomScale="70" zoomScaleNormal="70" zoomScaleSheetLayoutView="55" workbookViewId="0">
      <selection activeCell="R15" sqref="R15:V1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1" t="s">
        <v>10</v>
      </c>
      <c r="C45" s="1192"/>
      <c r="D45" s="58"/>
      <c r="E45" s="1197" t="s">
        <v>11</v>
      </c>
      <c r="F45" s="1197"/>
      <c r="G45" s="1197"/>
      <c r="H45" s="1197"/>
      <c r="I45" s="1197"/>
      <c r="J45" s="1198"/>
      <c r="K45" s="59">
        <v>1858</v>
      </c>
      <c r="L45" s="60">
        <v>1926</v>
      </c>
      <c r="M45" s="60">
        <v>2063</v>
      </c>
      <c r="N45" s="60">
        <v>2067</v>
      </c>
      <c r="O45" s="61">
        <v>2018</v>
      </c>
      <c r="P45" s="48"/>
      <c r="Q45" s="48"/>
      <c r="R45" s="48"/>
      <c r="S45" s="48"/>
      <c r="T45" s="48"/>
      <c r="U45" s="48"/>
    </row>
    <row r="46" spans="1:21" ht="30.75" customHeight="1">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c r="A48" s="48"/>
      <c r="B48" s="1193"/>
      <c r="C48" s="1194"/>
      <c r="D48" s="62"/>
      <c r="E48" s="1185" t="s">
        <v>14</v>
      </c>
      <c r="F48" s="1185"/>
      <c r="G48" s="1185"/>
      <c r="H48" s="1185"/>
      <c r="I48" s="1185"/>
      <c r="J48" s="1186"/>
      <c r="K48" s="63">
        <v>1264</v>
      </c>
      <c r="L48" s="64">
        <v>1290</v>
      </c>
      <c r="M48" s="64">
        <v>1388</v>
      </c>
      <c r="N48" s="64">
        <v>1337</v>
      </c>
      <c r="O48" s="65">
        <v>1249</v>
      </c>
      <c r="P48" s="48"/>
      <c r="Q48" s="48"/>
      <c r="R48" s="48"/>
      <c r="S48" s="48"/>
      <c r="T48" s="48"/>
      <c r="U48" s="48"/>
    </row>
    <row r="49" spans="1:21" ht="30.75" customHeight="1">
      <c r="A49" s="48"/>
      <c r="B49" s="1193"/>
      <c r="C49" s="1194"/>
      <c r="D49" s="62"/>
      <c r="E49" s="1185" t="s">
        <v>15</v>
      </c>
      <c r="F49" s="1185"/>
      <c r="G49" s="1185"/>
      <c r="H49" s="1185"/>
      <c r="I49" s="1185"/>
      <c r="J49" s="1186"/>
      <c r="K49" s="63">
        <v>282</v>
      </c>
      <c r="L49" s="64">
        <v>280</v>
      </c>
      <c r="M49" s="64">
        <v>274</v>
      </c>
      <c r="N49" s="64">
        <v>278</v>
      </c>
      <c r="O49" s="65">
        <v>293</v>
      </c>
      <c r="P49" s="48"/>
      <c r="Q49" s="48"/>
      <c r="R49" s="48"/>
      <c r="S49" s="48"/>
      <c r="T49" s="48"/>
      <c r="U49" s="48"/>
    </row>
    <row r="50" spans="1:21" ht="30.75" customHeight="1">
      <c r="A50" s="48"/>
      <c r="B50" s="1193"/>
      <c r="C50" s="1194"/>
      <c r="D50" s="62"/>
      <c r="E50" s="1185" t="s">
        <v>16</v>
      </c>
      <c r="F50" s="1185"/>
      <c r="G50" s="1185"/>
      <c r="H50" s="1185"/>
      <c r="I50" s="1185"/>
      <c r="J50" s="1186"/>
      <c r="K50" s="63">
        <v>5</v>
      </c>
      <c r="L50" s="64">
        <v>3</v>
      </c>
      <c r="M50" s="64">
        <v>2</v>
      </c>
      <c r="N50" s="64" t="s">
        <v>484</v>
      </c>
      <c r="O50" s="65" t="s">
        <v>484</v>
      </c>
      <c r="P50" s="48"/>
      <c r="Q50" s="48"/>
      <c r="R50" s="48"/>
      <c r="S50" s="48"/>
      <c r="T50" s="48"/>
      <c r="U50" s="48"/>
    </row>
    <row r="51" spans="1:21" ht="30.75" customHeight="1">
      <c r="A51" s="48"/>
      <c r="B51" s="1195"/>
      <c r="C51" s="1196"/>
      <c r="D51" s="66"/>
      <c r="E51" s="1185" t="s">
        <v>17</v>
      </c>
      <c r="F51" s="1185"/>
      <c r="G51" s="1185"/>
      <c r="H51" s="1185"/>
      <c r="I51" s="1185"/>
      <c r="J51" s="1186"/>
      <c r="K51" s="63">
        <v>1</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2273</v>
      </c>
      <c r="L52" s="64">
        <v>2298</v>
      </c>
      <c r="M52" s="64">
        <v>2367</v>
      </c>
      <c r="N52" s="64">
        <v>2514</v>
      </c>
      <c r="O52" s="65">
        <v>2388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1137</v>
      </c>
      <c r="L53" s="69">
        <v>1201</v>
      </c>
      <c r="M53" s="69">
        <v>1360</v>
      </c>
      <c r="N53" s="69">
        <v>1168</v>
      </c>
      <c r="O53" s="70">
        <v>1172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R15" sqref="R15:V1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211" t="s">
        <v>23</v>
      </c>
      <c r="C41" s="1212"/>
      <c r="D41" s="81"/>
      <c r="E41" s="1213" t="s">
        <v>24</v>
      </c>
      <c r="F41" s="1213"/>
      <c r="G41" s="1213"/>
      <c r="H41" s="1214"/>
      <c r="I41" s="82">
        <v>20393</v>
      </c>
      <c r="J41" s="83">
        <v>20342</v>
      </c>
      <c r="K41" s="83">
        <v>20438</v>
      </c>
      <c r="L41" s="83">
        <v>20234</v>
      </c>
      <c r="M41" s="84">
        <v>20043</v>
      </c>
    </row>
    <row r="42" spans="2:13" ht="27.75" customHeight="1">
      <c r="B42" s="1201"/>
      <c r="C42" s="1202"/>
      <c r="D42" s="85"/>
      <c r="E42" s="1205" t="s">
        <v>25</v>
      </c>
      <c r="F42" s="1205"/>
      <c r="G42" s="1205"/>
      <c r="H42" s="1206"/>
      <c r="I42" s="86">
        <v>408</v>
      </c>
      <c r="J42" s="87">
        <v>331</v>
      </c>
      <c r="K42" s="87">
        <v>218</v>
      </c>
      <c r="L42" s="87">
        <v>208</v>
      </c>
      <c r="M42" s="88">
        <v>322</v>
      </c>
    </row>
    <row r="43" spans="2:13" ht="27.75" customHeight="1">
      <c r="B43" s="1201"/>
      <c r="C43" s="1202"/>
      <c r="D43" s="85"/>
      <c r="E43" s="1205" t="s">
        <v>26</v>
      </c>
      <c r="F43" s="1205"/>
      <c r="G43" s="1205"/>
      <c r="H43" s="1206"/>
      <c r="I43" s="86">
        <v>17886</v>
      </c>
      <c r="J43" s="87">
        <v>16867</v>
      </c>
      <c r="K43" s="87">
        <v>16623</v>
      </c>
      <c r="L43" s="87">
        <v>15817</v>
      </c>
      <c r="M43" s="88">
        <v>14639</v>
      </c>
    </row>
    <row r="44" spans="2:13" ht="27.75" customHeight="1">
      <c r="B44" s="1201"/>
      <c r="C44" s="1202"/>
      <c r="D44" s="85"/>
      <c r="E44" s="1205" t="s">
        <v>27</v>
      </c>
      <c r="F44" s="1205"/>
      <c r="G44" s="1205"/>
      <c r="H44" s="1206"/>
      <c r="I44" s="86">
        <v>1631</v>
      </c>
      <c r="J44" s="87">
        <v>1445</v>
      </c>
      <c r="K44" s="87">
        <v>1361</v>
      </c>
      <c r="L44" s="87">
        <v>1266</v>
      </c>
      <c r="M44" s="88">
        <v>1059</v>
      </c>
    </row>
    <row r="45" spans="2:13" ht="27.75" customHeight="1">
      <c r="B45" s="1201"/>
      <c r="C45" s="1202"/>
      <c r="D45" s="85"/>
      <c r="E45" s="1205" t="s">
        <v>28</v>
      </c>
      <c r="F45" s="1205"/>
      <c r="G45" s="1205"/>
      <c r="H45" s="1206"/>
      <c r="I45" s="86">
        <v>3907</v>
      </c>
      <c r="J45" s="87">
        <v>3618</v>
      </c>
      <c r="K45" s="87">
        <v>3657</v>
      </c>
      <c r="L45" s="87">
        <v>3276</v>
      </c>
      <c r="M45" s="88">
        <v>3045</v>
      </c>
    </row>
    <row r="46" spans="2:13" ht="27.75" customHeight="1">
      <c r="B46" s="1201"/>
      <c r="C46" s="1202"/>
      <c r="D46" s="85"/>
      <c r="E46" s="1205" t="s">
        <v>29</v>
      </c>
      <c r="F46" s="1205"/>
      <c r="G46" s="1205"/>
      <c r="H46" s="1206"/>
      <c r="I46" s="86">
        <v>102</v>
      </c>
      <c r="J46" s="87">
        <v>101</v>
      </c>
      <c r="K46" s="87">
        <v>101</v>
      </c>
      <c r="L46" s="87">
        <v>226</v>
      </c>
      <c r="M46" s="88">
        <v>102</v>
      </c>
    </row>
    <row r="47" spans="2:13" ht="27.75" customHeight="1">
      <c r="B47" s="1201"/>
      <c r="C47" s="1202"/>
      <c r="D47" s="85"/>
      <c r="E47" s="1205" t="s">
        <v>30</v>
      </c>
      <c r="F47" s="1205"/>
      <c r="G47" s="1205"/>
      <c r="H47" s="1206"/>
      <c r="I47" s="86" t="s">
        <v>484</v>
      </c>
      <c r="J47" s="87" t="s">
        <v>484</v>
      </c>
      <c r="K47" s="87" t="s">
        <v>484</v>
      </c>
      <c r="L47" s="87" t="s">
        <v>484</v>
      </c>
      <c r="M47" s="88" t="s">
        <v>484</v>
      </c>
    </row>
    <row r="48" spans="2:13" ht="27.75" customHeight="1">
      <c r="B48" s="1203"/>
      <c r="C48" s="1204"/>
      <c r="D48" s="85"/>
      <c r="E48" s="1205" t="s">
        <v>31</v>
      </c>
      <c r="F48" s="1205"/>
      <c r="G48" s="1205"/>
      <c r="H48" s="1206"/>
      <c r="I48" s="86" t="s">
        <v>484</v>
      </c>
      <c r="J48" s="87" t="s">
        <v>484</v>
      </c>
      <c r="K48" s="87" t="s">
        <v>484</v>
      </c>
      <c r="L48" s="87" t="s">
        <v>484</v>
      </c>
      <c r="M48" s="88" t="s">
        <v>484</v>
      </c>
    </row>
    <row r="49" spans="2:13" ht="27.75" customHeight="1">
      <c r="B49" s="1199" t="s">
        <v>32</v>
      </c>
      <c r="C49" s="1200"/>
      <c r="D49" s="89"/>
      <c r="E49" s="1205" t="s">
        <v>33</v>
      </c>
      <c r="F49" s="1205"/>
      <c r="G49" s="1205"/>
      <c r="H49" s="1206"/>
      <c r="I49" s="86">
        <v>3294</v>
      </c>
      <c r="J49" s="87">
        <v>3298</v>
      </c>
      <c r="K49" s="87">
        <v>3457</v>
      </c>
      <c r="L49" s="87">
        <v>3237</v>
      </c>
      <c r="M49" s="88">
        <v>2843</v>
      </c>
    </row>
    <row r="50" spans="2:13" ht="27.75" customHeight="1">
      <c r="B50" s="1201"/>
      <c r="C50" s="1202"/>
      <c r="D50" s="85"/>
      <c r="E50" s="1205" t="s">
        <v>34</v>
      </c>
      <c r="F50" s="1205"/>
      <c r="G50" s="1205"/>
      <c r="H50" s="1206"/>
      <c r="I50" s="86">
        <v>7219</v>
      </c>
      <c r="J50" s="87">
        <v>6788</v>
      </c>
      <c r="K50" s="87">
        <v>6498</v>
      </c>
      <c r="L50" s="87">
        <v>6373</v>
      </c>
      <c r="M50" s="88">
        <v>6236</v>
      </c>
    </row>
    <row r="51" spans="2:13" ht="27.75" customHeight="1">
      <c r="B51" s="1203"/>
      <c r="C51" s="1204"/>
      <c r="D51" s="85"/>
      <c r="E51" s="1205" t="s">
        <v>35</v>
      </c>
      <c r="F51" s="1205"/>
      <c r="G51" s="1205"/>
      <c r="H51" s="1206"/>
      <c r="I51" s="86">
        <v>26561</v>
      </c>
      <c r="J51" s="87">
        <v>26841</v>
      </c>
      <c r="K51" s="87">
        <v>27386</v>
      </c>
      <c r="L51" s="87">
        <v>27311</v>
      </c>
      <c r="M51" s="88">
        <v>27612</v>
      </c>
    </row>
    <row r="52" spans="2:13" ht="27.75" customHeight="1" thickBot="1">
      <c r="B52" s="1207" t="s">
        <v>36</v>
      </c>
      <c r="C52" s="1208"/>
      <c r="D52" s="90"/>
      <c r="E52" s="1209" t="s">
        <v>37</v>
      </c>
      <c r="F52" s="1209"/>
      <c r="G52" s="1209"/>
      <c r="H52" s="1210"/>
      <c r="I52" s="91">
        <v>7253</v>
      </c>
      <c r="J52" s="92">
        <v>5776</v>
      </c>
      <c r="K52" s="92">
        <v>5057</v>
      </c>
      <c r="L52" s="92">
        <v>4105</v>
      </c>
      <c r="M52" s="93">
        <v>2519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R15" sqref="R15:V15"/>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569</v>
      </c>
      <c r="C41" s="246"/>
      <c r="D41" s="246"/>
      <c r="E41" s="246"/>
      <c r="F41" s="246"/>
      <c r="G41" s="246"/>
      <c r="H41" s="246"/>
      <c r="I41" s="246"/>
      <c r="J41" s="246"/>
      <c r="K41" s="246"/>
      <c r="L41" s="246"/>
      <c r="M41" s="246"/>
      <c r="N41" s="246"/>
      <c r="O41" s="246"/>
      <c r="P41" s="247"/>
    </row>
    <row r="42" spans="2:17">
      <c r="B42" s="248"/>
      <c r="C42" s="244"/>
      <c r="D42" s="244"/>
      <c r="E42" s="244"/>
      <c r="F42" s="244"/>
      <c r="G42" s="351" t="s">
        <v>570</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571</v>
      </c>
    </row>
    <row r="50" spans="1:17">
      <c r="B50" s="248"/>
      <c r="C50" s="244"/>
      <c r="D50" s="244"/>
      <c r="E50" s="244"/>
      <c r="F50" s="244"/>
      <c r="G50" s="1236"/>
      <c r="H50" s="1237"/>
      <c r="I50" s="1237"/>
      <c r="J50" s="1238"/>
      <c r="K50" s="354" t="s">
        <v>523</v>
      </c>
      <c r="L50" s="354" t="s">
        <v>524</v>
      </c>
      <c r="M50" s="354" t="s">
        <v>525</v>
      </c>
      <c r="N50" s="354" t="s">
        <v>526</v>
      </c>
      <c r="O50" s="354" t="s">
        <v>527</v>
      </c>
    </row>
    <row r="51" spans="1:17">
      <c r="B51" s="248"/>
      <c r="C51" s="244"/>
      <c r="D51" s="244"/>
      <c r="E51" s="244"/>
      <c r="F51" s="244"/>
      <c r="G51" s="1239" t="s">
        <v>572</v>
      </c>
      <c r="H51" s="1240"/>
      <c r="I51" s="1245" t="s">
        <v>573</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574</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575</v>
      </c>
      <c r="H55" s="1220"/>
      <c r="I55" s="1225" t="s">
        <v>573</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574</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576</v>
      </c>
      <c r="C63" s="244"/>
      <c r="D63" s="244"/>
      <c r="E63" s="244"/>
      <c r="F63" s="244"/>
      <c r="G63" s="244"/>
      <c r="H63" s="244"/>
      <c r="I63" s="244"/>
      <c r="J63" s="244"/>
      <c r="K63" s="244"/>
      <c r="L63" s="244"/>
      <c r="M63" s="244"/>
      <c r="N63" s="244"/>
      <c r="O63" s="244"/>
    </row>
    <row r="64" spans="1:17">
      <c r="B64" s="248"/>
      <c r="C64" s="244"/>
      <c r="D64" s="244"/>
      <c r="E64" s="244"/>
      <c r="F64" s="244"/>
      <c r="G64" s="351" t="s">
        <v>570</v>
      </c>
      <c r="I64" s="352"/>
      <c r="J64" s="352"/>
      <c r="K64" s="352"/>
      <c r="L64" s="244"/>
      <c r="M64" s="244"/>
      <c r="N64" s="244"/>
      <c r="O64" s="244"/>
    </row>
    <row r="65" spans="2:30">
      <c r="B65" s="248"/>
      <c r="C65" s="244"/>
      <c r="D65" s="244"/>
      <c r="E65" s="244"/>
      <c r="F65" s="244"/>
      <c r="G65" s="1227" t="s">
        <v>577</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578</v>
      </c>
      <c r="I71" s="368"/>
      <c r="J71" s="364"/>
      <c r="K71" s="364"/>
      <c r="L71" s="365"/>
      <c r="M71" s="364"/>
      <c r="N71" s="365"/>
      <c r="O71" s="366"/>
    </row>
    <row r="72" spans="2:30">
      <c r="B72" s="248"/>
      <c r="C72" s="244"/>
      <c r="D72" s="244"/>
      <c r="E72" s="244"/>
      <c r="F72" s="244"/>
      <c r="G72" s="1236"/>
      <c r="H72" s="1237"/>
      <c r="I72" s="1237"/>
      <c r="J72" s="1238"/>
      <c r="K72" s="354" t="s">
        <v>523</v>
      </c>
      <c r="L72" s="354" t="s">
        <v>524</v>
      </c>
      <c r="M72" s="354" t="s">
        <v>525</v>
      </c>
      <c r="N72" s="354" t="s">
        <v>526</v>
      </c>
      <c r="O72" s="354" t="s">
        <v>527</v>
      </c>
    </row>
    <row r="73" spans="2:30">
      <c r="B73" s="248"/>
      <c r="C73" s="244"/>
      <c r="D73" s="244"/>
      <c r="E73" s="244"/>
      <c r="F73" s="244"/>
      <c r="G73" s="1239" t="s">
        <v>572</v>
      </c>
      <c r="H73" s="1240"/>
      <c r="I73" s="1245" t="s">
        <v>573</v>
      </c>
      <c r="J73" s="1245"/>
      <c r="K73" s="1226">
        <v>58.7</v>
      </c>
      <c r="L73" s="1226">
        <v>45.7</v>
      </c>
      <c r="M73" s="1215">
        <v>40.299999999999997</v>
      </c>
      <c r="N73" s="1215">
        <v>32.9</v>
      </c>
      <c r="O73" s="1215">
        <v>19.399999999999999</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579</v>
      </c>
      <c r="J75" s="1225"/>
      <c r="K75" s="1247">
        <v>9.5</v>
      </c>
      <c r="L75" s="1247">
        <v>9.3000000000000007</v>
      </c>
      <c r="M75" s="1247">
        <v>9.8000000000000007</v>
      </c>
      <c r="N75" s="1247">
        <v>9.9</v>
      </c>
      <c r="O75" s="1247">
        <v>9.6999999999999993</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575</v>
      </c>
      <c r="H77" s="1220"/>
      <c r="I77" s="1225" t="s">
        <v>573</v>
      </c>
      <c r="J77" s="1225"/>
      <c r="K77" s="1226">
        <v>69.2</v>
      </c>
      <c r="L77" s="1226">
        <v>58.2</v>
      </c>
      <c r="M77" s="1215">
        <v>50.3</v>
      </c>
      <c r="N77" s="1215">
        <v>45.9</v>
      </c>
      <c r="O77" s="1215">
        <v>37.299999999999997</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579</v>
      </c>
      <c r="J79" s="1217"/>
      <c r="K79" s="1218">
        <v>11.1</v>
      </c>
      <c r="L79" s="1218">
        <v>10.3</v>
      </c>
      <c r="M79" s="1218">
        <v>9.6</v>
      </c>
      <c r="N79" s="1218">
        <v>8.8000000000000007</v>
      </c>
      <c r="O79" s="1218">
        <v>7.8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R15" sqref="R15:V15"/>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election activeCell="R15" sqref="R15:V15"/>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11318</v>
      </c>
      <c r="E3" s="116"/>
      <c r="F3" s="117">
        <v>47569</v>
      </c>
      <c r="G3" s="118"/>
      <c r="H3" s="119"/>
    </row>
    <row r="4" spans="1:8">
      <c r="A4" s="120"/>
      <c r="B4" s="121"/>
      <c r="C4" s="122"/>
      <c r="D4" s="123">
        <v>7822</v>
      </c>
      <c r="E4" s="124"/>
      <c r="F4" s="125">
        <v>26255</v>
      </c>
      <c r="G4" s="126"/>
      <c r="H4" s="127"/>
    </row>
    <row r="5" spans="1:8">
      <c r="A5" s="108" t="s">
        <v>517</v>
      </c>
      <c r="B5" s="113"/>
      <c r="C5" s="114"/>
      <c r="D5" s="115">
        <v>12129</v>
      </c>
      <c r="E5" s="116"/>
      <c r="F5" s="117">
        <v>50880</v>
      </c>
      <c r="G5" s="118"/>
      <c r="H5" s="119"/>
    </row>
    <row r="6" spans="1:8">
      <c r="A6" s="120"/>
      <c r="B6" s="121"/>
      <c r="C6" s="122"/>
      <c r="D6" s="123">
        <v>9182</v>
      </c>
      <c r="E6" s="124"/>
      <c r="F6" s="125">
        <v>26879</v>
      </c>
      <c r="G6" s="126"/>
      <c r="H6" s="127"/>
    </row>
    <row r="7" spans="1:8">
      <c r="A7" s="108" t="s">
        <v>518</v>
      </c>
      <c r="B7" s="113"/>
      <c r="C7" s="114"/>
      <c r="D7" s="115">
        <v>18249</v>
      </c>
      <c r="E7" s="116"/>
      <c r="F7" s="117">
        <v>63956</v>
      </c>
      <c r="G7" s="118"/>
      <c r="H7" s="119"/>
    </row>
    <row r="8" spans="1:8">
      <c r="A8" s="120"/>
      <c r="B8" s="121"/>
      <c r="C8" s="122"/>
      <c r="D8" s="123">
        <v>12384</v>
      </c>
      <c r="E8" s="124"/>
      <c r="F8" s="125">
        <v>29239</v>
      </c>
      <c r="G8" s="126"/>
      <c r="H8" s="127"/>
    </row>
    <row r="9" spans="1:8">
      <c r="A9" s="108" t="s">
        <v>519</v>
      </c>
      <c r="B9" s="113"/>
      <c r="C9" s="114"/>
      <c r="D9" s="115">
        <v>12775</v>
      </c>
      <c r="E9" s="116"/>
      <c r="F9" s="117">
        <v>66255</v>
      </c>
      <c r="G9" s="118"/>
      <c r="H9" s="119"/>
    </row>
    <row r="10" spans="1:8">
      <c r="A10" s="120"/>
      <c r="B10" s="121"/>
      <c r="C10" s="122"/>
      <c r="D10" s="123">
        <v>9177</v>
      </c>
      <c r="E10" s="124"/>
      <c r="F10" s="125">
        <v>31822</v>
      </c>
      <c r="G10" s="126"/>
      <c r="H10" s="127"/>
    </row>
    <row r="11" spans="1:8">
      <c r="A11" s="108" t="s">
        <v>520</v>
      </c>
      <c r="B11" s="113"/>
      <c r="C11" s="114"/>
      <c r="D11" s="115">
        <v>11180</v>
      </c>
      <c r="E11" s="116"/>
      <c r="F11" s="117">
        <v>54227</v>
      </c>
      <c r="G11" s="118"/>
      <c r="H11" s="119"/>
    </row>
    <row r="12" spans="1:8">
      <c r="A12" s="120"/>
      <c r="B12" s="121"/>
      <c r="C12" s="128"/>
      <c r="D12" s="123">
        <v>8327</v>
      </c>
      <c r="E12" s="124"/>
      <c r="F12" s="125">
        <v>29694</v>
      </c>
      <c r="G12" s="126"/>
      <c r="H12" s="127"/>
    </row>
    <row r="13" spans="1:8">
      <c r="A13" s="108"/>
      <c r="B13" s="113"/>
      <c r="C13" s="129"/>
      <c r="D13" s="130">
        <v>13130</v>
      </c>
      <c r="E13" s="131"/>
      <c r="F13" s="132">
        <v>56577</v>
      </c>
      <c r="G13" s="133"/>
      <c r="H13" s="119"/>
    </row>
    <row r="14" spans="1:8">
      <c r="A14" s="120"/>
      <c r="B14" s="121"/>
      <c r="C14" s="122"/>
      <c r="D14" s="123">
        <v>9378</v>
      </c>
      <c r="E14" s="124"/>
      <c r="F14" s="125">
        <v>28778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3.23</v>
      </c>
      <c r="C19" s="134">
        <f>ROUND(VALUE(SUBSTITUTE(実質収支比率等に係る経年分析!G$48,"▲","-")),2)</f>
        <v>1.79</v>
      </c>
      <c r="D19" s="134">
        <f>ROUND(VALUE(SUBSTITUTE(実質収支比率等に係る経年分析!H$48,"▲","-")),2)</f>
        <v>0.79</v>
      </c>
      <c r="E19" s="134">
        <f>ROUND(VALUE(SUBSTITUTE(実質収支比率等に係る経年分析!I$48,"▲","-")),2)</f>
        <v>0.08</v>
      </c>
      <c r="F19" s="134">
        <f>ROUND(VALUE(SUBSTITUTE(実質収支比率等に係る経年分析!J$48,"▲","-")),2)</f>
        <v>2.71</v>
      </c>
    </row>
    <row r="20" spans="1:11">
      <c r="A20" s="134" t="s">
        <v>42</v>
      </c>
      <c r="B20" s="134">
        <f>ROUND(VALUE(SUBSTITUTE(実質収支比率等に係る経年分析!F$47,"▲","-")),2)</f>
        <v>4.17</v>
      </c>
      <c r="C20" s="134">
        <f>ROUND(VALUE(SUBSTITUTE(実質収支比率等に係る経年分析!G$47,"▲","-")),2)</f>
        <v>5.67</v>
      </c>
      <c r="D20" s="134">
        <f>ROUND(VALUE(SUBSTITUTE(実質収支比率等に係る経年分析!H$47,"▲","-")),2)</f>
        <v>6.6</v>
      </c>
      <c r="E20" s="134">
        <f>ROUND(VALUE(SUBSTITUTE(実質収支比率等に係る経年分析!I$47,"▲","-")),2)</f>
        <v>5.09</v>
      </c>
      <c r="F20" s="134">
        <f>ROUND(VALUE(SUBSTITUTE(実質収支比率等に係る経年分析!J$47,"▲","-")),2)</f>
        <v>9.83</v>
      </c>
    </row>
    <row r="21" spans="1:11">
      <c r="A21" s="134" t="s">
        <v>43</v>
      </c>
      <c r="B21" s="134">
        <f>IF(ISNUMBER(VALUE(SUBSTITUTE(実質収支比率等に係る経年分析!F$49,"▲","-"))),ROUND(VALUE(SUBSTITUTE(実質収支比率等に係る経年分析!F$49,"▲","-")),2),NA())</f>
        <v>-1.85</v>
      </c>
      <c r="C21" s="134">
        <f>IF(ISNUMBER(VALUE(SUBSTITUTE(実質収支比率等に係る経年分析!G$49,"▲","-"))),ROUND(VALUE(SUBSTITUTE(実質収支比率等に係る経年分析!G$49,"▲","-")),2),NA())</f>
        <v>-1.36</v>
      </c>
      <c r="D21" s="134">
        <f>IF(ISNUMBER(VALUE(SUBSTITUTE(実質収支比率等に係る経年分析!H$49,"▲","-"))),ROUND(VALUE(SUBSTITUTE(実質収支比率等に係る経年分析!H$49,"▲","-")),2),NA())</f>
        <v>-0.98</v>
      </c>
      <c r="E21" s="134">
        <f>IF(ISNUMBER(VALUE(SUBSTITUTE(実質収支比率等に係る経年分析!I$49,"▲","-"))),ROUND(VALUE(SUBSTITUTE(実質収支比率等に係る経年分析!I$49,"▲","-")),2),NA())</f>
        <v>-2.62</v>
      </c>
      <c r="F21" s="134">
        <f>IF(ISNUMBER(VALUE(SUBSTITUTE(実質収支比率等に係る経年分析!J$49,"▲","-"))),ROUND(VALUE(SUBSTITUTE(実質収支比率等に係る経年分析!J$49,"▲","-")),2),NA())</f>
        <v>7.47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0.56000000000000005</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市立柏原病院事業会計</v>
      </c>
      <c r="B29" s="135">
        <f>IF(ROUND(VALUE(SUBSTITUTE(連結実質赤字比率に係る赤字・黒字の構成分析!F$41,"▲", "-")), 2) &lt; 0, ABS(ROUND(VALUE(SUBSTITUTE(連結実質赤字比率に係る赤字・黒字の構成分析!F$41,"▲", "-")), 2)), NA())</f>
        <v>2.95</v>
      </c>
      <c r="C29" s="135" t="e">
        <f>IF(ROUND(VALUE(SUBSTITUTE(連結実質赤字比率に係る赤字・黒字の構成分析!F$41,"▲", "-")), 2) &gt;= 0, ABS(ROUND(VALUE(SUBSTITUTE(連結実質赤字比率に係る赤字・黒字の構成分析!F$41,"▲", "-")), 2)), NA())</f>
        <v>#N/A</v>
      </c>
      <c r="D29" s="135">
        <f>IF(ROUND(VALUE(SUBSTITUTE(連結実質赤字比率に係る赤字・黒字の構成分析!G$41,"▲", "-")), 2) &lt; 0, ABS(ROUND(VALUE(SUBSTITUTE(連結実質赤字比率に係る赤字・黒字の構成分析!G$41,"▲", "-")), 2)), NA())</f>
        <v>2.68</v>
      </c>
      <c r="E29" s="135" t="e">
        <f>IF(ROUND(VALUE(SUBSTITUTE(連結実質赤字比率に係る赤字・黒字の構成分析!G$41,"▲", "-")), 2) &gt;= 0, ABS(ROUND(VALUE(SUBSTITUTE(連結実質赤字比率に係る赤字・黒字の構成分析!G$41,"▲", "-")), 2)), NA())</f>
        <v>#N/A</v>
      </c>
      <c r="F29" s="135">
        <f>IF(ROUND(VALUE(SUBSTITUTE(連結実質赤字比率に係る赤字・黒字の構成分析!H$41,"▲", "-")), 2) &lt; 0, ABS(ROUND(VALUE(SUBSTITUTE(連結実質赤字比率に係る赤字・黒字の構成分析!H$41,"▲", "-")), 2)), NA())</f>
        <v>3.13</v>
      </c>
      <c r="G29" s="135" t="e">
        <f>IF(ROUND(VALUE(SUBSTITUTE(連結実質赤字比率に係る赤字・黒字の構成分析!H$41,"▲", "-")), 2) &gt;= 0, ABS(ROUND(VALUE(SUBSTITUTE(連結実質赤字比率に係る赤字・黒字の構成分析!H$41,"▲", "-")), 2)), NA())</f>
        <v>#N/A</v>
      </c>
      <c r="H29" s="135">
        <f>IF(ROUND(VALUE(SUBSTITUTE(連結実質赤字比率に係る赤字・黒字の構成分析!I$41,"▲", "-")), 2) &lt; 0, ABS(ROUND(VALUE(SUBSTITUTE(連結実質赤字比率に係る赤字・黒字の構成分析!I$41,"▲", "-")), 2)), NA())</f>
        <v>3.35</v>
      </c>
      <c r="I29" s="135" t="e">
        <f>IF(ROUND(VALUE(SUBSTITUTE(連結実質赤字比率に係る赤字・黒字の構成分析!I$41,"▲", "-")), 2) &gt;= 0, ABS(ROUND(VALUE(SUBSTITUTE(連結実質赤字比率に係る赤字・黒字の構成分析!I$41,"▲", "-")), 2)), NA())</f>
        <v>#N/A</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国民健康保険事業特別会計（施設勘定堅上診療所）</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1.1499999999999999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15.95</v>
      </c>
    </row>
    <row r="36" spans="1:16">
      <c r="A36" s="135" t="str">
        <f>IF(連結実質赤字比率に係る赤字・黒字の構成分析!C$34="",NA(),連結実質赤字比率に係る赤字・黒字の構成分析!C$34)</f>
        <v>国民健康保険事業特別会計（事業勘定）</v>
      </c>
      <c r="B36" s="135">
        <f>IF(ROUND(VALUE(SUBSTITUTE(連結実質赤字比率に係る赤字・黒字の構成分析!F$34,"▲", "-")), 2) &lt; 0, ABS(ROUND(VALUE(SUBSTITUTE(連結実質赤字比率に係る赤字・黒字の構成分析!F$34,"▲", "-")), 2)), NA())</f>
        <v>5.8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5.56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7.19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7.14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5.95</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2273</v>
      </c>
      <c r="E42" s="136"/>
      <c r="F42" s="136"/>
      <c r="G42" s="136">
        <f>'実質公債費比率（分子）の構造'!L$52</f>
        <v>2298</v>
      </c>
      <c r="H42" s="136"/>
      <c r="I42" s="136"/>
      <c r="J42" s="136">
        <f>'実質公債費比率（分子）の構造'!M$52</f>
        <v>2367</v>
      </c>
      <c r="K42" s="136"/>
      <c r="L42" s="136"/>
      <c r="M42" s="136">
        <f>'実質公債費比率（分子）の構造'!N$52</f>
        <v>2514</v>
      </c>
      <c r="N42" s="136"/>
      <c r="O42" s="136"/>
      <c r="P42" s="136">
        <f>'実質公債費比率（分子）の構造'!O$52</f>
        <v>2388</v>
      </c>
    </row>
    <row r="43" spans="1:16">
      <c r="A43" s="136" t="s">
        <v>51</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5</v>
      </c>
      <c r="C44" s="136"/>
      <c r="D44" s="136"/>
      <c r="E44" s="136">
        <f>'実質公債費比率（分子）の構造'!L$50</f>
        <v>3</v>
      </c>
      <c r="F44" s="136"/>
      <c r="G44" s="136"/>
      <c r="H44" s="136">
        <f>'実質公債費比率（分子）の構造'!M$50</f>
        <v>2</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282</v>
      </c>
      <c r="C45" s="136"/>
      <c r="D45" s="136"/>
      <c r="E45" s="136">
        <f>'実質公債費比率（分子）の構造'!L$49</f>
        <v>280</v>
      </c>
      <c r="F45" s="136"/>
      <c r="G45" s="136"/>
      <c r="H45" s="136">
        <f>'実質公債費比率（分子）の構造'!M$49</f>
        <v>274</v>
      </c>
      <c r="I45" s="136"/>
      <c r="J45" s="136"/>
      <c r="K45" s="136">
        <f>'実質公債費比率（分子）の構造'!N$49</f>
        <v>278</v>
      </c>
      <c r="L45" s="136"/>
      <c r="M45" s="136"/>
      <c r="N45" s="136">
        <f>'実質公債費比率（分子）の構造'!O$49</f>
        <v>293</v>
      </c>
      <c r="O45" s="136"/>
      <c r="P45" s="136"/>
    </row>
    <row r="46" spans="1:16">
      <c r="A46" s="136" t="s">
        <v>54</v>
      </c>
      <c r="B46" s="136">
        <f>'実質公債費比率（分子）の構造'!K$48</f>
        <v>1264</v>
      </c>
      <c r="C46" s="136"/>
      <c r="D46" s="136"/>
      <c r="E46" s="136">
        <f>'実質公債費比率（分子）の構造'!L$48</f>
        <v>1290</v>
      </c>
      <c r="F46" s="136"/>
      <c r="G46" s="136"/>
      <c r="H46" s="136">
        <f>'実質公債費比率（分子）の構造'!M$48</f>
        <v>1388</v>
      </c>
      <c r="I46" s="136"/>
      <c r="J46" s="136"/>
      <c r="K46" s="136">
        <f>'実質公債費比率（分子）の構造'!N$48</f>
        <v>1337</v>
      </c>
      <c r="L46" s="136"/>
      <c r="M46" s="136"/>
      <c r="N46" s="136">
        <f>'実質公債費比率（分子）の構造'!O$48</f>
        <v>1249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1858</v>
      </c>
      <c r="C49" s="136"/>
      <c r="D49" s="136"/>
      <c r="E49" s="136">
        <f>'実質公債費比率（分子）の構造'!L$45</f>
        <v>1926</v>
      </c>
      <c r="F49" s="136"/>
      <c r="G49" s="136"/>
      <c r="H49" s="136">
        <f>'実質公債費比率（分子）の構造'!M$45</f>
        <v>2063</v>
      </c>
      <c r="I49" s="136"/>
      <c r="J49" s="136"/>
      <c r="K49" s="136">
        <f>'実質公債費比率（分子）の構造'!N$45</f>
        <v>2067</v>
      </c>
      <c r="L49" s="136"/>
      <c r="M49" s="136"/>
      <c r="N49" s="136">
        <f>'実質公債費比率（分子）の構造'!O$45</f>
        <v>2018</v>
      </c>
      <c r="O49" s="136"/>
      <c r="P49" s="136"/>
    </row>
    <row r="50" spans="1:16">
      <c r="A50" s="136" t="s">
        <v>58</v>
      </c>
      <c r="B50" s="136" t="e">
        <f>NA()</f>
        <v>#N/A</v>
      </c>
      <c r="C50" s="136">
        <f>IF(ISNUMBER('実質公債費比率（分子）の構造'!K$53),'実質公債費比率（分子）の構造'!K$53,NA())</f>
        <v>1137</v>
      </c>
      <c r="D50" s="136" t="e">
        <f>NA()</f>
        <v>#N/A</v>
      </c>
      <c r="E50" s="136" t="e">
        <f>NA()</f>
        <v>#N/A</v>
      </c>
      <c r="F50" s="136">
        <f>IF(ISNUMBER('実質公債費比率（分子）の構造'!L$53),'実質公債費比率（分子）の構造'!L$53,NA())</f>
        <v>1201</v>
      </c>
      <c r="G50" s="136" t="e">
        <f>NA()</f>
        <v>#N/A</v>
      </c>
      <c r="H50" s="136" t="e">
        <f>NA()</f>
        <v>#N/A</v>
      </c>
      <c r="I50" s="136">
        <f>IF(ISNUMBER('実質公債費比率（分子）の構造'!M$53),'実質公債費比率（分子）の構造'!M$53,NA())</f>
        <v>1360</v>
      </c>
      <c r="J50" s="136" t="e">
        <f>NA()</f>
        <v>#N/A</v>
      </c>
      <c r="K50" s="136" t="e">
        <f>NA()</f>
        <v>#N/A</v>
      </c>
      <c r="L50" s="136">
        <f>IF(ISNUMBER('実質公債費比率（分子）の構造'!N$53),'実質公債費比率（分子）の構造'!N$53,NA())</f>
        <v>1168</v>
      </c>
      <c r="M50" s="136" t="e">
        <f>NA()</f>
        <v>#N/A</v>
      </c>
      <c r="N50" s="136" t="e">
        <f>NA()</f>
        <v>#N/A</v>
      </c>
      <c r="O50" s="136">
        <f>IF(ISNUMBER('実質公債費比率（分子）の構造'!O$53),'実質公債費比率（分子）の構造'!O$53,NA())</f>
        <v>1172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26561</v>
      </c>
      <c r="E56" s="135"/>
      <c r="F56" s="135"/>
      <c r="G56" s="135">
        <f>'将来負担比率（分子）の構造'!J$51</f>
        <v>26841</v>
      </c>
      <c r="H56" s="135"/>
      <c r="I56" s="135"/>
      <c r="J56" s="135">
        <f>'将来負担比率（分子）の構造'!K$51</f>
        <v>27386</v>
      </c>
      <c r="K56" s="135"/>
      <c r="L56" s="135"/>
      <c r="M56" s="135">
        <f>'将来負担比率（分子）の構造'!L$51</f>
        <v>27311</v>
      </c>
      <c r="N56" s="135"/>
      <c r="O56" s="135"/>
      <c r="P56" s="135">
        <f>'将来負担比率（分子）の構造'!M$51</f>
        <v>27612</v>
      </c>
    </row>
    <row r="57" spans="1:16">
      <c r="A57" s="135" t="s">
        <v>34</v>
      </c>
      <c r="B57" s="135"/>
      <c r="C57" s="135"/>
      <c r="D57" s="135">
        <f>'将来負担比率（分子）の構造'!I$50</f>
        <v>7219</v>
      </c>
      <c r="E57" s="135"/>
      <c r="F57" s="135"/>
      <c r="G57" s="135">
        <f>'将来負担比率（分子）の構造'!J$50</f>
        <v>6788</v>
      </c>
      <c r="H57" s="135"/>
      <c r="I57" s="135"/>
      <c r="J57" s="135">
        <f>'将来負担比率（分子）の構造'!K$50</f>
        <v>6498</v>
      </c>
      <c r="K57" s="135"/>
      <c r="L57" s="135"/>
      <c r="M57" s="135">
        <f>'将来負担比率（分子）の構造'!L$50</f>
        <v>6373</v>
      </c>
      <c r="N57" s="135"/>
      <c r="O57" s="135"/>
      <c r="P57" s="135">
        <f>'将来負担比率（分子）の構造'!M$50</f>
        <v>6236</v>
      </c>
    </row>
    <row r="58" spans="1:16">
      <c r="A58" s="135" t="s">
        <v>33</v>
      </c>
      <c r="B58" s="135"/>
      <c r="C58" s="135"/>
      <c r="D58" s="135">
        <f>'将来負担比率（分子）の構造'!I$49</f>
        <v>3294</v>
      </c>
      <c r="E58" s="135"/>
      <c r="F58" s="135"/>
      <c r="G58" s="135">
        <f>'将来負担比率（分子）の構造'!J$49</f>
        <v>3298</v>
      </c>
      <c r="H58" s="135"/>
      <c r="I58" s="135"/>
      <c r="J58" s="135">
        <f>'将来負担比率（分子）の構造'!K$49</f>
        <v>3457</v>
      </c>
      <c r="K58" s="135"/>
      <c r="L58" s="135"/>
      <c r="M58" s="135">
        <f>'将来負担比率（分子）の構造'!L$49</f>
        <v>3237</v>
      </c>
      <c r="N58" s="135"/>
      <c r="O58" s="135"/>
      <c r="P58" s="135">
        <f>'将来負担比率（分子）の構造'!M$49</f>
        <v>2843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102</v>
      </c>
      <c r="C61" s="135"/>
      <c r="D61" s="135"/>
      <c r="E61" s="135">
        <f>'将来負担比率（分子）の構造'!J$46</f>
        <v>101</v>
      </c>
      <c r="F61" s="135"/>
      <c r="G61" s="135"/>
      <c r="H61" s="135">
        <f>'将来負担比率（分子）の構造'!K$46</f>
        <v>101</v>
      </c>
      <c r="I61" s="135"/>
      <c r="J61" s="135"/>
      <c r="K61" s="135">
        <f>'将来負担比率（分子）の構造'!L$46</f>
        <v>226</v>
      </c>
      <c r="L61" s="135"/>
      <c r="M61" s="135"/>
      <c r="N61" s="135">
        <f>'将来負担比率（分子）の構造'!M$46</f>
        <v>102</v>
      </c>
      <c r="O61" s="135"/>
      <c r="P61" s="135"/>
    </row>
    <row r="62" spans="1:16">
      <c r="A62" s="135" t="s">
        <v>28</v>
      </c>
      <c r="B62" s="135">
        <f>'将来負担比率（分子）の構造'!I$45</f>
        <v>3907</v>
      </c>
      <c r="C62" s="135"/>
      <c r="D62" s="135"/>
      <c r="E62" s="135">
        <f>'将来負担比率（分子）の構造'!J$45</f>
        <v>3618</v>
      </c>
      <c r="F62" s="135"/>
      <c r="G62" s="135"/>
      <c r="H62" s="135">
        <f>'将来負担比率（分子）の構造'!K$45</f>
        <v>3657</v>
      </c>
      <c r="I62" s="135"/>
      <c r="J62" s="135"/>
      <c r="K62" s="135">
        <f>'将来負担比率（分子）の構造'!L$45</f>
        <v>3276</v>
      </c>
      <c r="L62" s="135"/>
      <c r="M62" s="135"/>
      <c r="N62" s="135">
        <f>'将来負担比率（分子）の構造'!M$45</f>
        <v>3045</v>
      </c>
      <c r="O62" s="135"/>
      <c r="P62" s="135"/>
    </row>
    <row r="63" spans="1:16">
      <c r="A63" s="135" t="s">
        <v>27</v>
      </c>
      <c r="B63" s="135">
        <f>'将来負担比率（分子）の構造'!I$44</f>
        <v>1631</v>
      </c>
      <c r="C63" s="135"/>
      <c r="D63" s="135"/>
      <c r="E63" s="135">
        <f>'将来負担比率（分子）の構造'!J$44</f>
        <v>1445</v>
      </c>
      <c r="F63" s="135"/>
      <c r="G63" s="135"/>
      <c r="H63" s="135">
        <f>'将来負担比率（分子）の構造'!K$44</f>
        <v>1361</v>
      </c>
      <c r="I63" s="135"/>
      <c r="J63" s="135"/>
      <c r="K63" s="135">
        <f>'将来負担比率（分子）の構造'!L$44</f>
        <v>1266</v>
      </c>
      <c r="L63" s="135"/>
      <c r="M63" s="135"/>
      <c r="N63" s="135">
        <f>'将来負担比率（分子）の構造'!M$44</f>
        <v>1059</v>
      </c>
      <c r="O63" s="135"/>
      <c r="P63" s="135"/>
    </row>
    <row r="64" spans="1:16">
      <c r="A64" s="135" t="s">
        <v>26</v>
      </c>
      <c r="B64" s="135">
        <f>'将来負担比率（分子）の構造'!I$43</f>
        <v>17886</v>
      </c>
      <c r="C64" s="135"/>
      <c r="D64" s="135"/>
      <c r="E64" s="135">
        <f>'将来負担比率（分子）の構造'!J$43</f>
        <v>16867</v>
      </c>
      <c r="F64" s="135"/>
      <c r="G64" s="135"/>
      <c r="H64" s="135">
        <f>'将来負担比率（分子）の構造'!K$43</f>
        <v>16623</v>
      </c>
      <c r="I64" s="135"/>
      <c r="J64" s="135"/>
      <c r="K64" s="135">
        <f>'将来負担比率（分子）の構造'!L$43</f>
        <v>15817</v>
      </c>
      <c r="L64" s="135"/>
      <c r="M64" s="135"/>
      <c r="N64" s="135">
        <f>'将来負担比率（分子）の構造'!M$43</f>
        <v>14639</v>
      </c>
      <c r="O64" s="135"/>
      <c r="P64" s="135"/>
    </row>
    <row r="65" spans="1:16">
      <c r="A65" s="135" t="s">
        <v>25</v>
      </c>
      <c r="B65" s="135">
        <f>'将来負担比率（分子）の構造'!I$42</f>
        <v>408</v>
      </c>
      <c r="C65" s="135"/>
      <c r="D65" s="135"/>
      <c r="E65" s="135">
        <f>'将来負担比率（分子）の構造'!J$42</f>
        <v>331</v>
      </c>
      <c r="F65" s="135"/>
      <c r="G65" s="135"/>
      <c r="H65" s="135">
        <f>'将来負担比率（分子）の構造'!K$42</f>
        <v>218</v>
      </c>
      <c r="I65" s="135"/>
      <c r="J65" s="135"/>
      <c r="K65" s="135">
        <f>'将来負担比率（分子）の構造'!L$42</f>
        <v>208</v>
      </c>
      <c r="L65" s="135"/>
      <c r="M65" s="135"/>
      <c r="N65" s="135">
        <f>'将来負担比率（分子）の構造'!M$42</f>
        <v>322</v>
      </c>
      <c r="O65" s="135"/>
      <c r="P65" s="135"/>
    </row>
    <row r="66" spans="1:16">
      <c r="A66" s="135" t="s">
        <v>24</v>
      </c>
      <c r="B66" s="135">
        <f>'将来負担比率（分子）の構造'!I$41</f>
        <v>20393</v>
      </c>
      <c r="C66" s="135"/>
      <c r="D66" s="135"/>
      <c r="E66" s="135">
        <f>'将来負担比率（分子）の構造'!J$41</f>
        <v>20342</v>
      </c>
      <c r="F66" s="135"/>
      <c r="G66" s="135"/>
      <c r="H66" s="135">
        <f>'将来負担比率（分子）の構造'!K$41</f>
        <v>20438</v>
      </c>
      <c r="I66" s="135"/>
      <c r="J66" s="135"/>
      <c r="K66" s="135">
        <f>'将来負担比率（分子）の構造'!L$41</f>
        <v>20234</v>
      </c>
      <c r="L66" s="135"/>
      <c r="M66" s="135"/>
      <c r="N66" s="135">
        <f>'将来負担比率（分子）の構造'!M$41</f>
        <v>20043</v>
      </c>
      <c r="O66" s="135"/>
      <c r="P66" s="135"/>
    </row>
    <row r="67" spans="1:16">
      <c r="A67" s="135" t="s">
        <v>62</v>
      </c>
      <c r="B67" s="135" t="e">
        <f>NA()</f>
        <v>#N/A</v>
      </c>
      <c r="C67" s="135">
        <f>IF(ISNUMBER('将来負担比率（分子）の構造'!I$52), IF('将来負担比率（分子）の構造'!I$52 &lt; 0, 0, '将来負担比率（分子）の構造'!I$52), NA())</f>
        <v>7253</v>
      </c>
      <c r="D67" s="135" t="e">
        <f>NA()</f>
        <v>#N/A</v>
      </c>
      <c r="E67" s="135" t="e">
        <f>NA()</f>
        <v>#N/A</v>
      </c>
      <c r="F67" s="135">
        <f>IF(ISNUMBER('将来負担比率（分子）の構造'!J$52), IF('将来負担比率（分子）の構造'!J$52 &lt; 0, 0, '将来負担比率（分子）の構造'!J$52), NA())</f>
        <v>5776</v>
      </c>
      <c r="G67" s="135" t="e">
        <f>NA()</f>
        <v>#N/A</v>
      </c>
      <c r="H67" s="135" t="e">
        <f>NA()</f>
        <v>#N/A</v>
      </c>
      <c r="I67" s="135">
        <f>IF(ISNUMBER('将来負担比率（分子）の構造'!K$52), IF('将来負担比率（分子）の構造'!K$52 &lt; 0, 0, '将来負担比率（分子）の構造'!K$52), NA())</f>
        <v>5057</v>
      </c>
      <c r="J67" s="135" t="e">
        <f>NA()</f>
        <v>#N/A</v>
      </c>
      <c r="K67" s="135" t="e">
        <f>NA()</f>
        <v>#N/A</v>
      </c>
      <c r="L67" s="135">
        <f>IF(ISNUMBER('将来負担比率（分子）の構造'!L$52), IF('将来負担比率（分子）の構造'!L$52 &lt; 0, 0, '将来負担比率（分子）の構造'!L$52), NA())</f>
        <v>4105</v>
      </c>
      <c r="M67" s="135" t="e">
        <f>NA()</f>
        <v>#N/A</v>
      </c>
      <c r="N67" s="135" t="e">
        <f>NA()</f>
        <v>#N/A</v>
      </c>
      <c r="O67" s="135">
        <f>IF(ISNUMBER('将来負担比率（分子）の構造'!M$52), IF('将来負担比率（分子）の構造'!M$52 &lt; 0, 0, '将来負担比率（分子）の構造'!M$52), NA())</f>
        <v>2519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15" sqref="R15:V1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8758294</v>
      </c>
      <c r="S5" s="669"/>
      <c r="T5" s="669"/>
      <c r="U5" s="669"/>
      <c r="V5" s="669"/>
      <c r="W5" s="669"/>
      <c r="X5" s="669"/>
      <c r="Y5" s="716"/>
      <c r="Z5" s="729">
        <v>33.5</v>
      </c>
      <c r="AA5" s="729"/>
      <c r="AB5" s="729"/>
      <c r="AC5" s="729"/>
      <c r="AD5" s="730">
        <v>8053882</v>
      </c>
      <c r="AE5" s="730"/>
      <c r="AF5" s="730"/>
      <c r="AG5" s="730"/>
      <c r="AH5" s="730"/>
      <c r="AI5" s="730"/>
      <c r="AJ5" s="730"/>
      <c r="AK5" s="730"/>
      <c r="AL5" s="717">
        <v>56.5</v>
      </c>
      <c r="AM5" s="686"/>
      <c r="AN5" s="686"/>
      <c r="AO5" s="718"/>
      <c r="AP5" s="705" t="s">
        <v>205</v>
      </c>
      <c r="AQ5" s="706"/>
      <c r="AR5" s="706"/>
      <c r="AS5" s="706"/>
      <c r="AT5" s="706"/>
      <c r="AU5" s="706"/>
      <c r="AV5" s="706"/>
      <c r="AW5" s="706"/>
      <c r="AX5" s="706"/>
      <c r="AY5" s="706"/>
      <c r="AZ5" s="706"/>
      <c r="BA5" s="706"/>
      <c r="BB5" s="706"/>
      <c r="BC5" s="706"/>
      <c r="BD5" s="706"/>
      <c r="BE5" s="706"/>
      <c r="BF5" s="707"/>
      <c r="BG5" s="618">
        <v>8053882</v>
      </c>
      <c r="BH5" s="619"/>
      <c r="BI5" s="619"/>
      <c r="BJ5" s="619"/>
      <c r="BK5" s="619"/>
      <c r="BL5" s="619"/>
      <c r="BM5" s="619"/>
      <c r="BN5" s="620"/>
      <c r="BO5" s="671">
        <v>92</v>
      </c>
      <c r="BP5" s="671"/>
      <c r="BQ5" s="671"/>
      <c r="BR5" s="671"/>
      <c r="BS5" s="672">
        <v>82429</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124408</v>
      </c>
      <c r="S6" s="619"/>
      <c r="T6" s="619"/>
      <c r="U6" s="619"/>
      <c r="V6" s="619"/>
      <c r="W6" s="619"/>
      <c r="X6" s="619"/>
      <c r="Y6" s="620"/>
      <c r="Z6" s="671">
        <v>0.5</v>
      </c>
      <c r="AA6" s="671"/>
      <c r="AB6" s="671"/>
      <c r="AC6" s="671"/>
      <c r="AD6" s="672">
        <v>124408</v>
      </c>
      <c r="AE6" s="672"/>
      <c r="AF6" s="672"/>
      <c r="AG6" s="672"/>
      <c r="AH6" s="672"/>
      <c r="AI6" s="672"/>
      <c r="AJ6" s="672"/>
      <c r="AK6" s="672"/>
      <c r="AL6" s="641">
        <v>0.9</v>
      </c>
      <c r="AM6" s="673"/>
      <c r="AN6" s="673"/>
      <c r="AO6" s="674"/>
      <c r="AP6" s="615" t="s">
        <v>210</v>
      </c>
      <c r="AQ6" s="616"/>
      <c r="AR6" s="616"/>
      <c r="AS6" s="616"/>
      <c r="AT6" s="616"/>
      <c r="AU6" s="616"/>
      <c r="AV6" s="616"/>
      <c r="AW6" s="616"/>
      <c r="AX6" s="616"/>
      <c r="AY6" s="616"/>
      <c r="AZ6" s="616"/>
      <c r="BA6" s="616"/>
      <c r="BB6" s="616"/>
      <c r="BC6" s="616"/>
      <c r="BD6" s="616"/>
      <c r="BE6" s="616"/>
      <c r="BF6" s="617"/>
      <c r="BG6" s="618">
        <v>8053882</v>
      </c>
      <c r="BH6" s="619"/>
      <c r="BI6" s="619"/>
      <c r="BJ6" s="619"/>
      <c r="BK6" s="619"/>
      <c r="BL6" s="619"/>
      <c r="BM6" s="619"/>
      <c r="BN6" s="620"/>
      <c r="BO6" s="671">
        <v>92</v>
      </c>
      <c r="BP6" s="671"/>
      <c r="BQ6" s="671"/>
      <c r="BR6" s="671"/>
      <c r="BS6" s="672">
        <v>82429</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277792</v>
      </c>
      <c r="CS6" s="619"/>
      <c r="CT6" s="619"/>
      <c r="CU6" s="619"/>
      <c r="CV6" s="619"/>
      <c r="CW6" s="619"/>
      <c r="CX6" s="619"/>
      <c r="CY6" s="620"/>
      <c r="CZ6" s="671">
        <v>1.1000000000000001</v>
      </c>
      <c r="DA6" s="671"/>
      <c r="DB6" s="671"/>
      <c r="DC6" s="671"/>
      <c r="DD6" s="624" t="s">
        <v>212</v>
      </c>
      <c r="DE6" s="619"/>
      <c r="DF6" s="619"/>
      <c r="DG6" s="619"/>
      <c r="DH6" s="619"/>
      <c r="DI6" s="619"/>
      <c r="DJ6" s="619"/>
      <c r="DK6" s="619"/>
      <c r="DL6" s="619"/>
      <c r="DM6" s="619"/>
      <c r="DN6" s="619"/>
      <c r="DO6" s="619"/>
      <c r="DP6" s="620"/>
      <c r="DQ6" s="624">
        <v>277731</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30295</v>
      </c>
      <c r="S7" s="619"/>
      <c r="T7" s="619"/>
      <c r="U7" s="619"/>
      <c r="V7" s="619"/>
      <c r="W7" s="619"/>
      <c r="X7" s="619"/>
      <c r="Y7" s="620"/>
      <c r="Z7" s="671">
        <v>0.1</v>
      </c>
      <c r="AA7" s="671"/>
      <c r="AB7" s="671"/>
      <c r="AC7" s="671"/>
      <c r="AD7" s="672">
        <v>30295</v>
      </c>
      <c r="AE7" s="672"/>
      <c r="AF7" s="672"/>
      <c r="AG7" s="672"/>
      <c r="AH7" s="672"/>
      <c r="AI7" s="672"/>
      <c r="AJ7" s="672"/>
      <c r="AK7" s="672"/>
      <c r="AL7" s="641">
        <v>0.2</v>
      </c>
      <c r="AM7" s="673"/>
      <c r="AN7" s="673"/>
      <c r="AO7" s="674"/>
      <c r="AP7" s="615" t="s">
        <v>214</v>
      </c>
      <c r="AQ7" s="616"/>
      <c r="AR7" s="616"/>
      <c r="AS7" s="616"/>
      <c r="AT7" s="616"/>
      <c r="AU7" s="616"/>
      <c r="AV7" s="616"/>
      <c r="AW7" s="616"/>
      <c r="AX7" s="616"/>
      <c r="AY7" s="616"/>
      <c r="AZ7" s="616"/>
      <c r="BA7" s="616"/>
      <c r="BB7" s="616"/>
      <c r="BC7" s="616"/>
      <c r="BD7" s="616"/>
      <c r="BE7" s="616"/>
      <c r="BF7" s="617"/>
      <c r="BG7" s="618">
        <v>4077451</v>
      </c>
      <c r="BH7" s="619"/>
      <c r="BI7" s="619"/>
      <c r="BJ7" s="619"/>
      <c r="BK7" s="619"/>
      <c r="BL7" s="619"/>
      <c r="BM7" s="619"/>
      <c r="BN7" s="620"/>
      <c r="BO7" s="671">
        <v>46.6</v>
      </c>
      <c r="BP7" s="671"/>
      <c r="BQ7" s="671"/>
      <c r="BR7" s="671"/>
      <c r="BS7" s="672">
        <v>82429</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4046574</v>
      </c>
      <c r="CS7" s="619"/>
      <c r="CT7" s="619"/>
      <c r="CU7" s="619"/>
      <c r="CV7" s="619"/>
      <c r="CW7" s="619"/>
      <c r="CX7" s="619"/>
      <c r="CY7" s="620"/>
      <c r="CZ7" s="671">
        <v>15.7</v>
      </c>
      <c r="DA7" s="671"/>
      <c r="DB7" s="671"/>
      <c r="DC7" s="671"/>
      <c r="DD7" s="624">
        <v>70593</v>
      </c>
      <c r="DE7" s="619"/>
      <c r="DF7" s="619"/>
      <c r="DG7" s="619"/>
      <c r="DH7" s="619"/>
      <c r="DI7" s="619"/>
      <c r="DJ7" s="619"/>
      <c r="DK7" s="619"/>
      <c r="DL7" s="619"/>
      <c r="DM7" s="619"/>
      <c r="DN7" s="619"/>
      <c r="DO7" s="619"/>
      <c r="DP7" s="620"/>
      <c r="DQ7" s="624">
        <v>3361022</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71061</v>
      </c>
      <c r="S8" s="619"/>
      <c r="T8" s="619"/>
      <c r="U8" s="619"/>
      <c r="V8" s="619"/>
      <c r="W8" s="619"/>
      <c r="X8" s="619"/>
      <c r="Y8" s="620"/>
      <c r="Z8" s="671">
        <v>0.3</v>
      </c>
      <c r="AA8" s="671"/>
      <c r="AB8" s="671"/>
      <c r="AC8" s="671"/>
      <c r="AD8" s="672">
        <v>71061</v>
      </c>
      <c r="AE8" s="672"/>
      <c r="AF8" s="672"/>
      <c r="AG8" s="672"/>
      <c r="AH8" s="672"/>
      <c r="AI8" s="672"/>
      <c r="AJ8" s="672"/>
      <c r="AK8" s="672"/>
      <c r="AL8" s="641">
        <v>0.5</v>
      </c>
      <c r="AM8" s="673"/>
      <c r="AN8" s="673"/>
      <c r="AO8" s="674"/>
      <c r="AP8" s="615" t="s">
        <v>217</v>
      </c>
      <c r="AQ8" s="616"/>
      <c r="AR8" s="616"/>
      <c r="AS8" s="616"/>
      <c r="AT8" s="616"/>
      <c r="AU8" s="616"/>
      <c r="AV8" s="616"/>
      <c r="AW8" s="616"/>
      <c r="AX8" s="616"/>
      <c r="AY8" s="616"/>
      <c r="AZ8" s="616"/>
      <c r="BA8" s="616"/>
      <c r="BB8" s="616"/>
      <c r="BC8" s="616"/>
      <c r="BD8" s="616"/>
      <c r="BE8" s="616"/>
      <c r="BF8" s="617"/>
      <c r="BG8" s="618">
        <v>114954</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10553072</v>
      </c>
      <c r="CS8" s="619"/>
      <c r="CT8" s="619"/>
      <c r="CU8" s="619"/>
      <c r="CV8" s="619"/>
      <c r="CW8" s="619"/>
      <c r="CX8" s="619"/>
      <c r="CY8" s="620"/>
      <c r="CZ8" s="671">
        <v>41</v>
      </c>
      <c r="DA8" s="671"/>
      <c r="DB8" s="671"/>
      <c r="DC8" s="671"/>
      <c r="DD8" s="624">
        <v>75691</v>
      </c>
      <c r="DE8" s="619"/>
      <c r="DF8" s="619"/>
      <c r="DG8" s="619"/>
      <c r="DH8" s="619"/>
      <c r="DI8" s="619"/>
      <c r="DJ8" s="619"/>
      <c r="DK8" s="619"/>
      <c r="DL8" s="619"/>
      <c r="DM8" s="619"/>
      <c r="DN8" s="619"/>
      <c r="DO8" s="619"/>
      <c r="DP8" s="620"/>
      <c r="DQ8" s="624">
        <v>5039233</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77918</v>
      </c>
      <c r="S9" s="619"/>
      <c r="T9" s="619"/>
      <c r="U9" s="619"/>
      <c r="V9" s="619"/>
      <c r="W9" s="619"/>
      <c r="X9" s="619"/>
      <c r="Y9" s="620"/>
      <c r="Z9" s="671">
        <v>0.3</v>
      </c>
      <c r="AA9" s="671"/>
      <c r="AB9" s="671"/>
      <c r="AC9" s="671"/>
      <c r="AD9" s="672">
        <v>77918</v>
      </c>
      <c r="AE9" s="672"/>
      <c r="AF9" s="672"/>
      <c r="AG9" s="672"/>
      <c r="AH9" s="672"/>
      <c r="AI9" s="672"/>
      <c r="AJ9" s="672"/>
      <c r="AK9" s="672"/>
      <c r="AL9" s="641">
        <v>0.5</v>
      </c>
      <c r="AM9" s="673"/>
      <c r="AN9" s="673"/>
      <c r="AO9" s="674"/>
      <c r="AP9" s="615" t="s">
        <v>220</v>
      </c>
      <c r="AQ9" s="616"/>
      <c r="AR9" s="616"/>
      <c r="AS9" s="616"/>
      <c r="AT9" s="616"/>
      <c r="AU9" s="616"/>
      <c r="AV9" s="616"/>
      <c r="AW9" s="616"/>
      <c r="AX9" s="616"/>
      <c r="AY9" s="616"/>
      <c r="AZ9" s="616"/>
      <c r="BA9" s="616"/>
      <c r="BB9" s="616"/>
      <c r="BC9" s="616"/>
      <c r="BD9" s="616"/>
      <c r="BE9" s="616"/>
      <c r="BF9" s="617"/>
      <c r="BG9" s="618">
        <v>3383004</v>
      </c>
      <c r="BH9" s="619"/>
      <c r="BI9" s="619"/>
      <c r="BJ9" s="619"/>
      <c r="BK9" s="619"/>
      <c r="BL9" s="619"/>
      <c r="BM9" s="619"/>
      <c r="BN9" s="620"/>
      <c r="BO9" s="671">
        <v>38.6</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2965572</v>
      </c>
      <c r="CS9" s="619"/>
      <c r="CT9" s="619"/>
      <c r="CU9" s="619"/>
      <c r="CV9" s="619"/>
      <c r="CW9" s="619"/>
      <c r="CX9" s="619"/>
      <c r="CY9" s="620"/>
      <c r="CZ9" s="671">
        <v>11.5</v>
      </c>
      <c r="DA9" s="671"/>
      <c r="DB9" s="671"/>
      <c r="DC9" s="671"/>
      <c r="DD9" s="624">
        <v>421</v>
      </c>
      <c r="DE9" s="619"/>
      <c r="DF9" s="619"/>
      <c r="DG9" s="619"/>
      <c r="DH9" s="619"/>
      <c r="DI9" s="619"/>
      <c r="DJ9" s="619"/>
      <c r="DK9" s="619"/>
      <c r="DL9" s="619"/>
      <c r="DM9" s="619"/>
      <c r="DN9" s="619"/>
      <c r="DO9" s="619"/>
      <c r="DP9" s="620"/>
      <c r="DQ9" s="624">
        <v>2934873</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1399586</v>
      </c>
      <c r="S10" s="619"/>
      <c r="T10" s="619"/>
      <c r="U10" s="619"/>
      <c r="V10" s="619"/>
      <c r="W10" s="619"/>
      <c r="X10" s="619"/>
      <c r="Y10" s="620"/>
      <c r="Z10" s="671">
        <v>5.3</v>
      </c>
      <c r="AA10" s="671"/>
      <c r="AB10" s="671"/>
      <c r="AC10" s="671"/>
      <c r="AD10" s="672">
        <v>1399586</v>
      </c>
      <c r="AE10" s="672"/>
      <c r="AF10" s="672"/>
      <c r="AG10" s="672"/>
      <c r="AH10" s="672"/>
      <c r="AI10" s="672"/>
      <c r="AJ10" s="672"/>
      <c r="AK10" s="672"/>
      <c r="AL10" s="641">
        <v>9.8000000000000007</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134330</v>
      </c>
      <c r="BH10" s="619"/>
      <c r="BI10" s="619"/>
      <c r="BJ10" s="619"/>
      <c r="BK10" s="619"/>
      <c r="BL10" s="619"/>
      <c r="BM10" s="619"/>
      <c r="BN10" s="620"/>
      <c r="BO10" s="671">
        <v>1.5</v>
      </c>
      <c r="BP10" s="671"/>
      <c r="BQ10" s="671"/>
      <c r="BR10" s="671"/>
      <c r="BS10" s="624" t="s">
        <v>109</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37811</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37811</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445163</v>
      </c>
      <c r="BH11" s="619"/>
      <c r="BI11" s="619"/>
      <c r="BJ11" s="619"/>
      <c r="BK11" s="619"/>
      <c r="BL11" s="619"/>
      <c r="BM11" s="619"/>
      <c r="BN11" s="620"/>
      <c r="BO11" s="671">
        <v>5.0999999999999996</v>
      </c>
      <c r="BP11" s="671"/>
      <c r="BQ11" s="671"/>
      <c r="BR11" s="671"/>
      <c r="BS11" s="624">
        <v>82429</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85779</v>
      </c>
      <c r="CS11" s="619"/>
      <c r="CT11" s="619"/>
      <c r="CU11" s="619"/>
      <c r="CV11" s="619"/>
      <c r="CW11" s="619"/>
      <c r="CX11" s="619"/>
      <c r="CY11" s="620"/>
      <c r="CZ11" s="671">
        <v>0.3</v>
      </c>
      <c r="DA11" s="671"/>
      <c r="DB11" s="671"/>
      <c r="DC11" s="671"/>
      <c r="DD11" s="624">
        <v>1657</v>
      </c>
      <c r="DE11" s="619"/>
      <c r="DF11" s="619"/>
      <c r="DG11" s="619"/>
      <c r="DH11" s="619"/>
      <c r="DI11" s="619"/>
      <c r="DJ11" s="619"/>
      <c r="DK11" s="619"/>
      <c r="DL11" s="619"/>
      <c r="DM11" s="619"/>
      <c r="DN11" s="619"/>
      <c r="DO11" s="619"/>
      <c r="DP11" s="620"/>
      <c r="DQ11" s="624">
        <v>80522</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3543466</v>
      </c>
      <c r="BH12" s="619"/>
      <c r="BI12" s="619"/>
      <c r="BJ12" s="619"/>
      <c r="BK12" s="619"/>
      <c r="BL12" s="619"/>
      <c r="BM12" s="619"/>
      <c r="BN12" s="620"/>
      <c r="BO12" s="671">
        <v>40.5</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185927</v>
      </c>
      <c r="CS12" s="619"/>
      <c r="CT12" s="619"/>
      <c r="CU12" s="619"/>
      <c r="CV12" s="619"/>
      <c r="CW12" s="619"/>
      <c r="CX12" s="619"/>
      <c r="CY12" s="620"/>
      <c r="CZ12" s="671">
        <v>0.7</v>
      </c>
      <c r="DA12" s="671"/>
      <c r="DB12" s="671"/>
      <c r="DC12" s="671"/>
      <c r="DD12" s="624" t="s">
        <v>109</v>
      </c>
      <c r="DE12" s="619"/>
      <c r="DF12" s="619"/>
      <c r="DG12" s="619"/>
      <c r="DH12" s="619"/>
      <c r="DI12" s="619"/>
      <c r="DJ12" s="619"/>
      <c r="DK12" s="619"/>
      <c r="DL12" s="619"/>
      <c r="DM12" s="619"/>
      <c r="DN12" s="619"/>
      <c r="DO12" s="619"/>
      <c r="DP12" s="620"/>
      <c r="DQ12" s="624">
        <v>147965</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45204</v>
      </c>
      <c r="S13" s="619"/>
      <c r="T13" s="619"/>
      <c r="U13" s="619"/>
      <c r="V13" s="619"/>
      <c r="W13" s="619"/>
      <c r="X13" s="619"/>
      <c r="Y13" s="620"/>
      <c r="Z13" s="671">
        <v>0.2</v>
      </c>
      <c r="AA13" s="671"/>
      <c r="AB13" s="671"/>
      <c r="AC13" s="671"/>
      <c r="AD13" s="672">
        <v>45204</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3518313</v>
      </c>
      <c r="BH13" s="619"/>
      <c r="BI13" s="619"/>
      <c r="BJ13" s="619"/>
      <c r="BK13" s="619"/>
      <c r="BL13" s="619"/>
      <c r="BM13" s="619"/>
      <c r="BN13" s="620"/>
      <c r="BO13" s="671">
        <v>40.200000000000003</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2311384</v>
      </c>
      <c r="CS13" s="619"/>
      <c r="CT13" s="619"/>
      <c r="CU13" s="619"/>
      <c r="CV13" s="619"/>
      <c r="CW13" s="619"/>
      <c r="CX13" s="619"/>
      <c r="CY13" s="620"/>
      <c r="CZ13" s="671">
        <v>9</v>
      </c>
      <c r="DA13" s="671"/>
      <c r="DB13" s="671"/>
      <c r="DC13" s="671"/>
      <c r="DD13" s="624">
        <v>247604</v>
      </c>
      <c r="DE13" s="619"/>
      <c r="DF13" s="619"/>
      <c r="DG13" s="619"/>
      <c r="DH13" s="619"/>
      <c r="DI13" s="619"/>
      <c r="DJ13" s="619"/>
      <c r="DK13" s="619"/>
      <c r="DL13" s="619"/>
      <c r="DM13" s="619"/>
      <c r="DN13" s="619"/>
      <c r="DO13" s="619"/>
      <c r="DP13" s="620"/>
      <c r="DQ13" s="624">
        <v>1589941</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80587</v>
      </c>
      <c r="BH14" s="619"/>
      <c r="BI14" s="619"/>
      <c r="BJ14" s="619"/>
      <c r="BK14" s="619"/>
      <c r="BL14" s="619"/>
      <c r="BM14" s="619"/>
      <c r="BN14" s="620"/>
      <c r="BO14" s="671">
        <v>0.9</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973203</v>
      </c>
      <c r="CS14" s="619"/>
      <c r="CT14" s="619"/>
      <c r="CU14" s="619"/>
      <c r="CV14" s="619"/>
      <c r="CW14" s="619"/>
      <c r="CX14" s="619"/>
      <c r="CY14" s="620"/>
      <c r="CZ14" s="671">
        <v>3.8</v>
      </c>
      <c r="DA14" s="671"/>
      <c r="DB14" s="671"/>
      <c r="DC14" s="671"/>
      <c r="DD14" s="624">
        <v>132956</v>
      </c>
      <c r="DE14" s="619"/>
      <c r="DF14" s="619"/>
      <c r="DG14" s="619"/>
      <c r="DH14" s="619"/>
      <c r="DI14" s="619"/>
      <c r="DJ14" s="619"/>
      <c r="DK14" s="619"/>
      <c r="DL14" s="619"/>
      <c r="DM14" s="619"/>
      <c r="DN14" s="619"/>
      <c r="DO14" s="619"/>
      <c r="DP14" s="620"/>
      <c r="DQ14" s="624">
        <v>832783</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42327</v>
      </c>
      <c r="S15" s="619"/>
      <c r="T15" s="619"/>
      <c r="U15" s="619"/>
      <c r="V15" s="619"/>
      <c r="W15" s="619"/>
      <c r="X15" s="619"/>
      <c r="Y15" s="620"/>
      <c r="Z15" s="671">
        <v>0.2</v>
      </c>
      <c r="AA15" s="671"/>
      <c r="AB15" s="671"/>
      <c r="AC15" s="671"/>
      <c r="AD15" s="672">
        <v>42327</v>
      </c>
      <c r="AE15" s="672"/>
      <c r="AF15" s="672"/>
      <c r="AG15" s="672"/>
      <c r="AH15" s="672"/>
      <c r="AI15" s="672"/>
      <c r="AJ15" s="672"/>
      <c r="AK15" s="672"/>
      <c r="AL15" s="641">
        <v>0.3</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352378</v>
      </c>
      <c r="BH15" s="619"/>
      <c r="BI15" s="619"/>
      <c r="BJ15" s="619"/>
      <c r="BK15" s="619"/>
      <c r="BL15" s="619"/>
      <c r="BM15" s="619"/>
      <c r="BN15" s="620"/>
      <c r="BO15" s="671">
        <v>4</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2297607</v>
      </c>
      <c r="CS15" s="619"/>
      <c r="CT15" s="619"/>
      <c r="CU15" s="619"/>
      <c r="CV15" s="619"/>
      <c r="CW15" s="619"/>
      <c r="CX15" s="619"/>
      <c r="CY15" s="620"/>
      <c r="CZ15" s="671">
        <v>8.9</v>
      </c>
      <c r="DA15" s="671"/>
      <c r="DB15" s="671"/>
      <c r="DC15" s="671"/>
      <c r="DD15" s="624">
        <v>268679</v>
      </c>
      <c r="DE15" s="619"/>
      <c r="DF15" s="619"/>
      <c r="DG15" s="619"/>
      <c r="DH15" s="619"/>
      <c r="DI15" s="619"/>
      <c r="DJ15" s="619"/>
      <c r="DK15" s="619"/>
      <c r="DL15" s="619"/>
      <c r="DM15" s="619"/>
      <c r="DN15" s="619"/>
      <c r="DO15" s="619"/>
      <c r="DP15" s="620"/>
      <c r="DQ15" s="624">
        <v>1924044</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4529468</v>
      </c>
      <c r="S16" s="619"/>
      <c r="T16" s="619"/>
      <c r="U16" s="619"/>
      <c r="V16" s="619"/>
      <c r="W16" s="619"/>
      <c r="X16" s="619"/>
      <c r="Y16" s="620"/>
      <c r="Z16" s="671">
        <v>17.3</v>
      </c>
      <c r="AA16" s="671"/>
      <c r="AB16" s="671"/>
      <c r="AC16" s="671"/>
      <c r="AD16" s="672">
        <v>4290330</v>
      </c>
      <c r="AE16" s="672"/>
      <c r="AF16" s="672"/>
      <c r="AG16" s="672"/>
      <c r="AH16" s="672"/>
      <c r="AI16" s="672"/>
      <c r="AJ16" s="672"/>
      <c r="AK16" s="672"/>
      <c r="AL16" s="641">
        <v>30.1</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4290330</v>
      </c>
      <c r="S17" s="619"/>
      <c r="T17" s="619"/>
      <c r="U17" s="619"/>
      <c r="V17" s="619"/>
      <c r="W17" s="619"/>
      <c r="X17" s="619"/>
      <c r="Y17" s="620"/>
      <c r="Z17" s="671">
        <v>16.399999999999999</v>
      </c>
      <c r="AA17" s="671"/>
      <c r="AB17" s="671"/>
      <c r="AC17" s="671"/>
      <c r="AD17" s="672">
        <v>4290330</v>
      </c>
      <c r="AE17" s="672"/>
      <c r="AF17" s="672"/>
      <c r="AG17" s="672"/>
      <c r="AH17" s="672"/>
      <c r="AI17" s="672"/>
      <c r="AJ17" s="672"/>
      <c r="AK17" s="672"/>
      <c r="AL17" s="641">
        <v>30.1</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2023384</v>
      </c>
      <c r="CS17" s="619"/>
      <c r="CT17" s="619"/>
      <c r="CU17" s="619"/>
      <c r="CV17" s="619"/>
      <c r="CW17" s="619"/>
      <c r="CX17" s="619"/>
      <c r="CY17" s="620"/>
      <c r="CZ17" s="671">
        <v>7.9</v>
      </c>
      <c r="DA17" s="671"/>
      <c r="DB17" s="671"/>
      <c r="DC17" s="671"/>
      <c r="DD17" s="624" t="s">
        <v>109</v>
      </c>
      <c r="DE17" s="619"/>
      <c r="DF17" s="619"/>
      <c r="DG17" s="619"/>
      <c r="DH17" s="619"/>
      <c r="DI17" s="619"/>
      <c r="DJ17" s="619"/>
      <c r="DK17" s="619"/>
      <c r="DL17" s="619"/>
      <c r="DM17" s="619"/>
      <c r="DN17" s="619"/>
      <c r="DO17" s="619"/>
      <c r="DP17" s="620"/>
      <c r="DQ17" s="624">
        <v>2023384</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239137</v>
      </c>
      <c r="S18" s="619"/>
      <c r="T18" s="619"/>
      <c r="U18" s="619"/>
      <c r="V18" s="619"/>
      <c r="W18" s="619"/>
      <c r="X18" s="619"/>
      <c r="Y18" s="620"/>
      <c r="Z18" s="671">
        <v>0.9</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704412</v>
      </c>
      <c r="BH19" s="619"/>
      <c r="BI19" s="619"/>
      <c r="BJ19" s="619"/>
      <c r="BK19" s="619"/>
      <c r="BL19" s="619"/>
      <c r="BM19" s="619"/>
      <c r="BN19" s="620"/>
      <c r="BO19" s="671">
        <v>8</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15078561</v>
      </c>
      <c r="S20" s="619"/>
      <c r="T20" s="619"/>
      <c r="U20" s="619"/>
      <c r="V20" s="619"/>
      <c r="W20" s="619"/>
      <c r="X20" s="619"/>
      <c r="Y20" s="620"/>
      <c r="Z20" s="671">
        <v>57.6</v>
      </c>
      <c r="AA20" s="671"/>
      <c r="AB20" s="671"/>
      <c r="AC20" s="671"/>
      <c r="AD20" s="672">
        <v>14135011</v>
      </c>
      <c r="AE20" s="672"/>
      <c r="AF20" s="672"/>
      <c r="AG20" s="672"/>
      <c r="AH20" s="672"/>
      <c r="AI20" s="672"/>
      <c r="AJ20" s="672"/>
      <c r="AK20" s="672"/>
      <c r="AL20" s="641">
        <v>99.2</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704412</v>
      </c>
      <c r="BH20" s="619"/>
      <c r="BI20" s="619"/>
      <c r="BJ20" s="619"/>
      <c r="BK20" s="619"/>
      <c r="BL20" s="619"/>
      <c r="BM20" s="619"/>
      <c r="BN20" s="620"/>
      <c r="BO20" s="671">
        <v>8</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25758105</v>
      </c>
      <c r="CS20" s="619"/>
      <c r="CT20" s="619"/>
      <c r="CU20" s="619"/>
      <c r="CV20" s="619"/>
      <c r="CW20" s="619"/>
      <c r="CX20" s="619"/>
      <c r="CY20" s="620"/>
      <c r="CZ20" s="671">
        <v>100</v>
      </c>
      <c r="DA20" s="671"/>
      <c r="DB20" s="671"/>
      <c r="DC20" s="671"/>
      <c r="DD20" s="624">
        <v>797601</v>
      </c>
      <c r="DE20" s="619"/>
      <c r="DF20" s="619"/>
      <c r="DG20" s="619"/>
      <c r="DH20" s="619"/>
      <c r="DI20" s="619"/>
      <c r="DJ20" s="619"/>
      <c r="DK20" s="619"/>
      <c r="DL20" s="619"/>
      <c r="DM20" s="619"/>
      <c r="DN20" s="619"/>
      <c r="DO20" s="619"/>
      <c r="DP20" s="620"/>
      <c r="DQ20" s="624">
        <v>18249309</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12870</v>
      </c>
      <c r="S21" s="619"/>
      <c r="T21" s="619"/>
      <c r="U21" s="619"/>
      <c r="V21" s="619"/>
      <c r="W21" s="619"/>
      <c r="X21" s="619"/>
      <c r="Y21" s="620"/>
      <c r="Z21" s="671">
        <v>0</v>
      </c>
      <c r="AA21" s="671"/>
      <c r="AB21" s="671"/>
      <c r="AC21" s="671"/>
      <c r="AD21" s="672">
        <v>12870</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198018</v>
      </c>
      <c r="S22" s="619"/>
      <c r="T22" s="619"/>
      <c r="U22" s="619"/>
      <c r="V22" s="619"/>
      <c r="W22" s="619"/>
      <c r="X22" s="619"/>
      <c r="Y22" s="620"/>
      <c r="Z22" s="671">
        <v>0.8</v>
      </c>
      <c r="AA22" s="671"/>
      <c r="AB22" s="671"/>
      <c r="AC22" s="671"/>
      <c r="AD22" s="672" t="s">
        <v>109</v>
      </c>
      <c r="AE22" s="672"/>
      <c r="AF22" s="672"/>
      <c r="AG22" s="672"/>
      <c r="AH22" s="672"/>
      <c r="AI22" s="672"/>
      <c r="AJ22" s="672"/>
      <c r="AK22" s="672"/>
      <c r="AL22" s="641" t="s">
        <v>109</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373921</v>
      </c>
      <c r="S23" s="619"/>
      <c r="T23" s="619"/>
      <c r="U23" s="619"/>
      <c r="V23" s="619"/>
      <c r="W23" s="619"/>
      <c r="X23" s="619"/>
      <c r="Y23" s="620"/>
      <c r="Z23" s="671">
        <v>1.4</v>
      </c>
      <c r="AA23" s="671"/>
      <c r="AB23" s="671"/>
      <c r="AC23" s="671"/>
      <c r="AD23" s="672">
        <v>88719</v>
      </c>
      <c r="AE23" s="672"/>
      <c r="AF23" s="672"/>
      <c r="AG23" s="672"/>
      <c r="AH23" s="672"/>
      <c r="AI23" s="672"/>
      <c r="AJ23" s="672"/>
      <c r="AK23" s="672"/>
      <c r="AL23" s="641">
        <v>0.6</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704412</v>
      </c>
      <c r="BH23" s="619"/>
      <c r="BI23" s="619"/>
      <c r="BJ23" s="619"/>
      <c r="BK23" s="619"/>
      <c r="BL23" s="619"/>
      <c r="BM23" s="619"/>
      <c r="BN23" s="620"/>
      <c r="BO23" s="671">
        <v>8</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37392</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12744296</v>
      </c>
      <c r="CS24" s="669"/>
      <c r="CT24" s="669"/>
      <c r="CU24" s="669"/>
      <c r="CV24" s="669"/>
      <c r="CW24" s="669"/>
      <c r="CX24" s="669"/>
      <c r="CY24" s="716"/>
      <c r="CZ24" s="720">
        <v>49.5</v>
      </c>
      <c r="DA24" s="721"/>
      <c r="DB24" s="721"/>
      <c r="DC24" s="722"/>
      <c r="DD24" s="715">
        <v>7756482</v>
      </c>
      <c r="DE24" s="669"/>
      <c r="DF24" s="669"/>
      <c r="DG24" s="669"/>
      <c r="DH24" s="669"/>
      <c r="DI24" s="669"/>
      <c r="DJ24" s="669"/>
      <c r="DK24" s="716"/>
      <c r="DL24" s="715">
        <v>7687041</v>
      </c>
      <c r="DM24" s="669"/>
      <c r="DN24" s="669"/>
      <c r="DO24" s="669"/>
      <c r="DP24" s="669"/>
      <c r="DQ24" s="669"/>
      <c r="DR24" s="669"/>
      <c r="DS24" s="669"/>
      <c r="DT24" s="669"/>
      <c r="DU24" s="669"/>
      <c r="DV24" s="716"/>
      <c r="DW24" s="717">
        <v>49.7</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4240554</v>
      </c>
      <c r="S25" s="619"/>
      <c r="T25" s="619"/>
      <c r="U25" s="619"/>
      <c r="V25" s="619"/>
      <c r="W25" s="619"/>
      <c r="X25" s="619"/>
      <c r="Y25" s="620"/>
      <c r="Z25" s="671">
        <v>16.2</v>
      </c>
      <c r="AA25" s="671"/>
      <c r="AB25" s="671"/>
      <c r="AC25" s="671"/>
      <c r="AD25" s="672" t="s">
        <v>109</v>
      </c>
      <c r="AE25" s="672"/>
      <c r="AF25" s="672"/>
      <c r="AG25" s="672"/>
      <c r="AH25" s="672"/>
      <c r="AI25" s="672"/>
      <c r="AJ25" s="672"/>
      <c r="AK25" s="672"/>
      <c r="AL25" s="641" t="s">
        <v>109</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4152689</v>
      </c>
      <c r="CS25" s="637"/>
      <c r="CT25" s="637"/>
      <c r="CU25" s="637"/>
      <c r="CV25" s="637"/>
      <c r="CW25" s="637"/>
      <c r="CX25" s="637"/>
      <c r="CY25" s="638"/>
      <c r="CZ25" s="621">
        <v>16.100000000000001</v>
      </c>
      <c r="DA25" s="639"/>
      <c r="DB25" s="639"/>
      <c r="DC25" s="640"/>
      <c r="DD25" s="624">
        <v>3783351</v>
      </c>
      <c r="DE25" s="637"/>
      <c r="DF25" s="637"/>
      <c r="DG25" s="637"/>
      <c r="DH25" s="637"/>
      <c r="DI25" s="637"/>
      <c r="DJ25" s="637"/>
      <c r="DK25" s="638"/>
      <c r="DL25" s="624">
        <v>3736803</v>
      </c>
      <c r="DM25" s="637"/>
      <c r="DN25" s="637"/>
      <c r="DO25" s="637"/>
      <c r="DP25" s="637"/>
      <c r="DQ25" s="637"/>
      <c r="DR25" s="637"/>
      <c r="DS25" s="637"/>
      <c r="DT25" s="637"/>
      <c r="DU25" s="637"/>
      <c r="DV25" s="638"/>
      <c r="DW25" s="641">
        <v>24.2</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2529205</v>
      </c>
      <c r="CS26" s="619"/>
      <c r="CT26" s="619"/>
      <c r="CU26" s="619"/>
      <c r="CV26" s="619"/>
      <c r="CW26" s="619"/>
      <c r="CX26" s="619"/>
      <c r="CY26" s="620"/>
      <c r="CZ26" s="621">
        <v>9.8000000000000007</v>
      </c>
      <c r="DA26" s="639"/>
      <c r="DB26" s="639"/>
      <c r="DC26" s="640"/>
      <c r="DD26" s="624">
        <v>2261362</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1597444</v>
      </c>
      <c r="S27" s="619"/>
      <c r="T27" s="619"/>
      <c r="U27" s="619"/>
      <c r="V27" s="619"/>
      <c r="W27" s="619"/>
      <c r="X27" s="619"/>
      <c r="Y27" s="620"/>
      <c r="Z27" s="671">
        <v>6.1</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8758294</v>
      </c>
      <c r="BH27" s="619"/>
      <c r="BI27" s="619"/>
      <c r="BJ27" s="619"/>
      <c r="BK27" s="619"/>
      <c r="BL27" s="619"/>
      <c r="BM27" s="619"/>
      <c r="BN27" s="620"/>
      <c r="BO27" s="671">
        <v>100</v>
      </c>
      <c r="BP27" s="671"/>
      <c r="BQ27" s="671"/>
      <c r="BR27" s="671"/>
      <c r="BS27" s="624">
        <v>82429</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6568223</v>
      </c>
      <c r="CS27" s="637"/>
      <c r="CT27" s="637"/>
      <c r="CU27" s="637"/>
      <c r="CV27" s="637"/>
      <c r="CW27" s="637"/>
      <c r="CX27" s="637"/>
      <c r="CY27" s="638"/>
      <c r="CZ27" s="621">
        <v>25.5</v>
      </c>
      <c r="DA27" s="639"/>
      <c r="DB27" s="639"/>
      <c r="DC27" s="640"/>
      <c r="DD27" s="624">
        <v>1949747</v>
      </c>
      <c r="DE27" s="637"/>
      <c r="DF27" s="637"/>
      <c r="DG27" s="637"/>
      <c r="DH27" s="637"/>
      <c r="DI27" s="637"/>
      <c r="DJ27" s="637"/>
      <c r="DK27" s="638"/>
      <c r="DL27" s="624">
        <v>1927030</v>
      </c>
      <c r="DM27" s="637"/>
      <c r="DN27" s="637"/>
      <c r="DO27" s="637"/>
      <c r="DP27" s="637"/>
      <c r="DQ27" s="637"/>
      <c r="DR27" s="637"/>
      <c r="DS27" s="637"/>
      <c r="DT27" s="637"/>
      <c r="DU27" s="637"/>
      <c r="DV27" s="638"/>
      <c r="DW27" s="641">
        <v>12.5</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19018</v>
      </c>
      <c r="S28" s="619"/>
      <c r="T28" s="619"/>
      <c r="U28" s="619"/>
      <c r="V28" s="619"/>
      <c r="W28" s="619"/>
      <c r="X28" s="619"/>
      <c r="Y28" s="620"/>
      <c r="Z28" s="671">
        <v>0.1</v>
      </c>
      <c r="AA28" s="671"/>
      <c r="AB28" s="671"/>
      <c r="AC28" s="671"/>
      <c r="AD28" s="672">
        <v>9902</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2023384</v>
      </c>
      <c r="CS28" s="619"/>
      <c r="CT28" s="619"/>
      <c r="CU28" s="619"/>
      <c r="CV28" s="619"/>
      <c r="CW28" s="619"/>
      <c r="CX28" s="619"/>
      <c r="CY28" s="620"/>
      <c r="CZ28" s="621">
        <v>7.9</v>
      </c>
      <c r="DA28" s="639"/>
      <c r="DB28" s="639"/>
      <c r="DC28" s="640"/>
      <c r="DD28" s="624">
        <v>2023384</v>
      </c>
      <c r="DE28" s="619"/>
      <c r="DF28" s="619"/>
      <c r="DG28" s="619"/>
      <c r="DH28" s="619"/>
      <c r="DI28" s="619"/>
      <c r="DJ28" s="619"/>
      <c r="DK28" s="620"/>
      <c r="DL28" s="624">
        <v>2023208</v>
      </c>
      <c r="DM28" s="619"/>
      <c r="DN28" s="619"/>
      <c r="DO28" s="619"/>
      <c r="DP28" s="619"/>
      <c r="DQ28" s="619"/>
      <c r="DR28" s="619"/>
      <c r="DS28" s="619"/>
      <c r="DT28" s="619"/>
      <c r="DU28" s="619"/>
      <c r="DV28" s="620"/>
      <c r="DW28" s="641">
        <v>13.1</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326107</v>
      </c>
      <c r="S29" s="619"/>
      <c r="T29" s="619"/>
      <c r="U29" s="619"/>
      <c r="V29" s="619"/>
      <c r="W29" s="619"/>
      <c r="X29" s="619"/>
      <c r="Y29" s="620"/>
      <c r="Z29" s="671">
        <v>1.2</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2017707</v>
      </c>
      <c r="CS29" s="637"/>
      <c r="CT29" s="637"/>
      <c r="CU29" s="637"/>
      <c r="CV29" s="637"/>
      <c r="CW29" s="637"/>
      <c r="CX29" s="637"/>
      <c r="CY29" s="638"/>
      <c r="CZ29" s="621">
        <v>7.8</v>
      </c>
      <c r="DA29" s="639"/>
      <c r="DB29" s="639"/>
      <c r="DC29" s="640"/>
      <c r="DD29" s="624">
        <v>2017707</v>
      </c>
      <c r="DE29" s="637"/>
      <c r="DF29" s="637"/>
      <c r="DG29" s="637"/>
      <c r="DH29" s="637"/>
      <c r="DI29" s="637"/>
      <c r="DJ29" s="637"/>
      <c r="DK29" s="638"/>
      <c r="DL29" s="624">
        <v>2017531</v>
      </c>
      <c r="DM29" s="637"/>
      <c r="DN29" s="637"/>
      <c r="DO29" s="637"/>
      <c r="DP29" s="637"/>
      <c r="DQ29" s="637"/>
      <c r="DR29" s="637"/>
      <c r="DS29" s="637"/>
      <c r="DT29" s="637"/>
      <c r="DU29" s="637"/>
      <c r="DV29" s="638"/>
      <c r="DW29" s="641">
        <v>13</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1955146</v>
      </c>
      <c r="S30" s="619"/>
      <c r="T30" s="619"/>
      <c r="U30" s="619"/>
      <c r="V30" s="619"/>
      <c r="W30" s="619"/>
      <c r="X30" s="619"/>
      <c r="Y30" s="620"/>
      <c r="Z30" s="671">
        <v>7.5</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98.5</v>
      </c>
      <c r="BH30" s="685"/>
      <c r="BI30" s="685"/>
      <c r="BJ30" s="685"/>
      <c r="BK30" s="685"/>
      <c r="BL30" s="685"/>
      <c r="BM30" s="686">
        <v>95.7</v>
      </c>
      <c r="BN30" s="685"/>
      <c r="BO30" s="685"/>
      <c r="BP30" s="685"/>
      <c r="BQ30" s="687"/>
      <c r="BR30" s="684">
        <v>98.2</v>
      </c>
      <c r="BS30" s="685"/>
      <c r="BT30" s="685"/>
      <c r="BU30" s="685"/>
      <c r="BV30" s="685"/>
      <c r="BW30" s="685"/>
      <c r="BX30" s="686">
        <v>94.8</v>
      </c>
      <c r="BY30" s="685"/>
      <c r="BZ30" s="685"/>
      <c r="CA30" s="685"/>
      <c r="CB30" s="687"/>
      <c r="CD30" s="690"/>
      <c r="CE30" s="691"/>
      <c r="CF30" s="655" t="s">
        <v>289</v>
      </c>
      <c r="CG30" s="652"/>
      <c r="CH30" s="652"/>
      <c r="CI30" s="652"/>
      <c r="CJ30" s="652"/>
      <c r="CK30" s="652"/>
      <c r="CL30" s="652"/>
      <c r="CM30" s="652"/>
      <c r="CN30" s="652"/>
      <c r="CO30" s="652"/>
      <c r="CP30" s="652"/>
      <c r="CQ30" s="653"/>
      <c r="CR30" s="618">
        <v>1780370</v>
      </c>
      <c r="CS30" s="619"/>
      <c r="CT30" s="619"/>
      <c r="CU30" s="619"/>
      <c r="CV30" s="619"/>
      <c r="CW30" s="619"/>
      <c r="CX30" s="619"/>
      <c r="CY30" s="620"/>
      <c r="CZ30" s="621">
        <v>6.9</v>
      </c>
      <c r="DA30" s="639"/>
      <c r="DB30" s="639"/>
      <c r="DC30" s="640"/>
      <c r="DD30" s="624">
        <v>1780370</v>
      </c>
      <c r="DE30" s="619"/>
      <c r="DF30" s="619"/>
      <c r="DG30" s="619"/>
      <c r="DH30" s="619"/>
      <c r="DI30" s="619"/>
      <c r="DJ30" s="619"/>
      <c r="DK30" s="620"/>
      <c r="DL30" s="624">
        <v>1780194</v>
      </c>
      <c r="DM30" s="619"/>
      <c r="DN30" s="619"/>
      <c r="DO30" s="619"/>
      <c r="DP30" s="619"/>
      <c r="DQ30" s="619"/>
      <c r="DR30" s="619"/>
      <c r="DS30" s="619"/>
      <c r="DT30" s="619"/>
      <c r="DU30" s="619"/>
      <c r="DV30" s="620"/>
      <c r="DW30" s="641">
        <v>11.5</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19554</v>
      </c>
      <c r="S31" s="619"/>
      <c r="T31" s="619"/>
      <c r="U31" s="619"/>
      <c r="V31" s="619"/>
      <c r="W31" s="619"/>
      <c r="X31" s="619"/>
      <c r="Y31" s="620"/>
      <c r="Z31" s="671">
        <v>0.1</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98.7</v>
      </c>
      <c r="BH31" s="637"/>
      <c r="BI31" s="637"/>
      <c r="BJ31" s="637"/>
      <c r="BK31" s="637"/>
      <c r="BL31" s="637"/>
      <c r="BM31" s="673">
        <v>95.5</v>
      </c>
      <c r="BN31" s="683"/>
      <c r="BO31" s="683"/>
      <c r="BP31" s="683"/>
      <c r="BQ31" s="647"/>
      <c r="BR31" s="682">
        <v>98.4</v>
      </c>
      <c r="BS31" s="637"/>
      <c r="BT31" s="637"/>
      <c r="BU31" s="637"/>
      <c r="BV31" s="637"/>
      <c r="BW31" s="637"/>
      <c r="BX31" s="673">
        <v>94.6</v>
      </c>
      <c r="BY31" s="683"/>
      <c r="BZ31" s="683"/>
      <c r="CA31" s="683"/>
      <c r="CB31" s="647"/>
      <c r="CD31" s="690"/>
      <c r="CE31" s="691"/>
      <c r="CF31" s="655" t="s">
        <v>293</v>
      </c>
      <c r="CG31" s="652"/>
      <c r="CH31" s="652"/>
      <c r="CI31" s="652"/>
      <c r="CJ31" s="652"/>
      <c r="CK31" s="652"/>
      <c r="CL31" s="652"/>
      <c r="CM31" s="652"/>
      <c r="CN31" s="652"/>
      <c r="CO31" s="652"/>
      <c r="CP31" s="652"/>
      <c r="CQ31" s="653"/>
      <c r="CR31" s="618">
        <v>237337</v>
      </c>
      <c r="CS31" s="637"/>
      <c r="CT31" s="637"/>
      <c r="CU31" s="637"/>
      <c r="CV31" s="637"/>
      <c r="CW31" s="637"/>
      <c r="CX31" s="637"/>
      <c r="CY31" s="638"/>
      <c r="CZ31" s="621">
        <v>0.9</v>
      </c>
      <c r="DA31" s="639"/>
      <c r="DB31" s="639"/>
      <c r="DC31" s="640"/>
      <c r="DD31" s="624">
        <v>237337</v>
      </c>
      <c r="DE31" s="637"/>
      <c r="DF31" s="637"/>
      <c r="DG31" s="637"/>
      <c r="DH31" s="637"/>
      <c r="DI31" s="637"/>
      <c r="DJ31" s="637"/>
      <c r="DK31" s="638"/>
      <c r="DL31" s="624">
        <v>237337</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728529</v>
      </c>
      <c r="S32" s="619"/>
      <c r="T32" s="619"/>
      <c r="U32" s="619"/>
      <c r="V32" s="619"/>
      <c r="W32" s="619"/>
      <c r="X32" s="619"/>
      <c r="Y32" s="620"/>
      <c r="Z32" s="671">
        <v>2.8</v>
      </c>
      <c r="AA32" s="671"/>
      <c r="AB32" s="671"/>
      <c r="AC32" s="671"/>
      <c r="AD32" s="672">
        <v>1029</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98.2</v>
      </c>
      <c r="BH32" s="603"/>
      <c r="BI32" s="603"/>
      <c r="BJ32" s="603"/>
      <c r="BK32" s="603"/>
      <c r="BL32" s="603"/>
      <c r="BM32" s="666">
        <v>95.6</v>
      </c>
      <c r="BN32" s="603"/>
      <c r="BO32" s="603"/>
      <c r="BP32" s="603"/>
      <c r="BQ32" s="660"/>
      <c r="BR32" s="681">
        <v>98</v>
      </c>
      <c r="BS32" s="603"/>
      <c r="BT32" s="603"/>
      <c r="BU32" s="603"/>
      <c r="BV32" s="603"/>
      <c r="BW32" s="603"/>
      <c r="BX32" s="666">
        <v>94.6</v>
      </c>
      <c r="BY32" s="603"/>
      <c r="BZ32" s="603"/>
      <c r="CA32" s="603"/>
      <c r="CB32" s="660"/>
      <c r="CD32" s="692"/>
      <c r="CE32" s="693"/>
      <c r="CF32" s="655" t="s">
        <v>296</v>
      </c>
      <c r="CG32" s="652"/>
      <c r="CH32" s="652"/>
      <c r="CI32" s="652"/>
      <c r="CJ32" s="652"/>
      <c r="CK32" s="652"/>
      <c r="CL32" s="652"/>
      <c r="CM32" s="652"/>
      <c r="CN32" s="652"/>
      <c r="CO32" s="652"/>
      <c r="CP32" s="652"/>
      <c r="CQ32" s="653"/>
      <c r="CR32" s="618">
        <v>5677</v>
      </c>
      <c r="CS32" s="619"/>
      <c r="CT32" s="619"/>
      <c r="CU32" s="619"/>
      <c r="CV32" s="619"/>
      <c r="CW32" s="619"/>
      <c r="CX32" s="619"/>
      <c r="CY32" s="620"/>
      <c r="CZ32" s="621">
        <v>0</v>
      </c>
      <c r="DA32" s="639"/>
      <c r="DB32" s="639"/>
      <c r="DC32" s="640"/>
      <c r="DD32" s="624">
        <v>5677</v>
      </c>
      <c r="DE32" s="619"/>
      <c r="DF32" s="619"/>
      <c r="DG32" s="619"/>
      <c r="DH32" s="619"/>
      <c r="DI32" s="619"/>
      <c r="DJ32" s="619"/>
      <c r="DK32" s="620"/>
      <c r="DL32" s="624">
        <v>5677</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1589518</v>
      </c>
      <c r="S33" s="619"/>
      <c r="T33" s="619"/>
      <c r="U33" s="619"/>
      <c r="V33" s="619"/>
      <c r="W33" s="619"/>
      <c r="X33" s="619"/>
      <c r="Y33" s="620"/>
      <c r="Z33" s="671">
        <v>6.1</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12216208</v>
      </c>
      <c r="CS33" s="637"/>
      <c r="CT33" s="637"/>
      <c r="CU33" s="637"/>
      <c r="CV33" s="637"/>
      <c r="CW33" s="637"/>
      <c r="CX33" s="637"/>
      <c r="CY33" s="638"/>
      <c r="CZ33" s="621">
        <v>47.4</v>
      </c>
      <c r="DA33" s="639"/>
      <c r="DB33" s="639"/>
      <c r="DC33" s="640"/>
      <c r="DD33" s="624">
        <v>10198073</v>
      </c>
      <c r="DE33" s="637"/>
      <c r="DF33" s="637"/>
      <c r="DG33" s="637"/>
      <c r="DH33" s="637"/>
      <c r="DI33" s="637"/>
      <c r="DJ33" s="637"/>
      <c r="DK33" s="638"/>
      <c r="DL33" s="624">
        <v>7231652</v>
      </c>
      <c r="DM33" s="637"/>
      <c r="DN33" s="637"/>
      <c r="DO33" s="637"/>
      <c r="DP33" s="637"/>
      <c r="DQ33" s="637"/>
      <c r="DR33" s="637"/>
      <c r="DS33" s="637"/>
      <c r="DT33" s="637"/>
      <c r="DU33" s="637"/>
      <c r="DV33" s="638"/>
      <c r="DW33" s="641">
        <v>46.8</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2540211</v>
      </c>
      <c r="CS34" s="619"/>
      <c r="CT34" s="619"/>
      <c r="CU34" s="619"/>
      <c r="CV34" s="619"/>
      <c r="CW34" s="619"/>
      <c r="CX34" s="619"/>
      <c r="CY34" s="620"/>
      <c r="CZ34" s="621">
        <v>9.9</v>
      </c>
      <c r="DA34" s="639"/>
      <c r="DB34" s="639"/>
      <c r="DC34" s="640"/>
      <c r="DD34" s="624">
        <v>2051303</v>
      </c>
      <c r="DE34" s="619"/>
      <c r="DF34" s="619"/>
      <c r="DG34" s="619"/>
      <c r="DH34" s="619"/>
      <c r="DI34" s="619"/>
      <c r="DJ34" s="619"/>
      <c r="DK34" s="620"/>
      <c r="DL34" s="624">
        <v>1843445</v>
      </c>
      <c r="DM34" s="619"/>
      <c r="DN34" s="619"/>
      <c r="DO34" s="619"/>
      <c r="DP34" s="619"/>
      <c r="DQ34" s="619"/>
      <c r="DR34" s="619"/>
      <c r="DS34" s="619"/>
      <c r="DT34" s="619"/>
      <c r="DU34" s="619"/>
      <c r="DV34" s="620"/>
      <c r="DW34" s="641">
        <v>11.9</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1215018</v>
      </c>
      <c r="S35" s="619"/>
      <c r="T35" s="619"/>
      <c r="U35" s="619"/>
      <c r="V35" s="619"/>
      <c r="W35" s="619"/>
      <c r="X35" s="619"/>
      <c r="Y35" s="620"/>
      <c r="Z35" s="671">
        <v>4.5999999999999996</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4882208</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-889427</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94398</v>
      </c>
      <c r="CS35" s="637"/>
      <c r="CT35" s="637"/>
      <c r="CU35" s="637"/>
      <c r="CV35" s="637"/>
      <c r="CW35" s="637"/>
      <c r="CX35" s="637"/>
      <c r="CY35" s="638"/>
      <c r="CZ35" s="621">
        <v>0.4</v>
      </c>
      <c r="DA35" s="639"/>
      <c r="DB35" s="639"/>
      <c r="DC35" s="640"/>
      <c r="DD35" s="624">
        <v>92475</v>
      </c>
      <c r="DE35" s="637"/>
      <c r="DF35" s="637"/>
      <c r="DG35" s="637"/>
      <c r="DH35" s="637"/>
      <c r="DI35" s="637"/>
      <c r="DJ35" s="637"/>
      <c r="DK35" s="638"/>
      <c r="DL35" s="624">
        <v>92475</v>
      </c>
      <c r="DM35" s="637"/>
      <c r="DN35" s="637"/>
      <c r="DO35" s="637"/>
      <c r="DP35" s="637"/>
      <c r="DQ35" s="637"/>
      <c r="DR35" s="637"/>
      <c r="DS35" s="637"/>
      <c r="DT35" s="637"/>
      <c r="DU35" s="637"/>
      <c r="DV35" s="638"/>
      <c r="DW35" s="641">
        <v>0.6</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26176632</v>
      </c>
      <c r="S36" s="659"/>
      <c r="T36" s="659"/>
      <c r="U36" s="659"/>
      <c r="V36" s="659"/>
      <c r="W36" s="659"/>
      <c r="X36" s="659"/>
      <c r="Y36" s="662"/>
      <c r="Z36" s="663">
        <v>100</v>
      </c>
      <c r="AA36" s="663"/>
      <c r="AB36" s="663"/>
      <c r="AC36" s="663"/>
      <c r="AD36" s="664">
        <v>14247531</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1391176</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-978582</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4601079</v>
      </c>
      <c r="CS36" s="619"/>
      <c r="CT36" s="619"/>
      <c r="CU36" s="619"/>
      <c r="CV36" s="619"/>
      <c r="CW36" s="619"/>
      <c r="CX36" s="619"/>
      <c r="CY36" s="620"/>
      <c r="CZ36" s="621">
        <v>17.899999999999999</v>
      </c>
      <c r="DA36" s="639"/>
      <c r="DB36" s="639"/>
      <c r="DC36" s="640"/>
      <c r="DD36" s="624">
        <v>4471937</v>
      </c>
      <c r="DE36" s="619"/>
      <c r="DF36" s="619"/>
      <c r="DG36" s="619"/>
      <c r="DH36" s="619"/>
      <c r="DI36" s="619"/>
      <c r="DJ36" s="619"/>
      <c r="DK36" s="620"/>
      <c r="DL36" s="624">
        <v>3452955</v>
      </c>
      <c r="DM36" s="619"/>
      <c r="DN36" s="619"/>
      <c r="DO36" s="619"/>
      <c r="DP36" s="619"/>
      <c r="DQ36" s="619"/>
      <c r="DR36" s="619"/>
      <c r="DS36" s="619"/>
      <c r="DT36" s="619"/>
      <c r="DU36" s="619"/>
      <c r="DV36" s="620"/>
      <c r="DW36" s="641">
        <v>22.3</v>
      </c>
      <c r="DX36" s="642"/>
      <c r="DY36" s="642"/>
      <c r="DZ36" s="642"/>
      <c r="EA36" s="642"/>
      <c r="EB36" s="642"/>
      <c r="EC36" s="643"/>
    </row>
    <row r="37" spans="2:133" ht="11.25" customHeight="1">
      <c r="AQ37" s="644" t="s">
        <v>311</v>
      </c>
      <c r="AR37" s="645"/>
      <c r="AS37" s="645"/>
      <c r="AT37" s="645"/>
      <c r="AU37" s="645"/>
      <c r="AV37" s="645"/>
      <c r="AW37" s="645"/>
      <c r="AX37" s="645"/>
      <c r="AY37" s="646"/>
      <c r="AZ37" s="618">
        <v>864353</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10916</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1795699</v>
      </c>
      <c r="CS37" s="637"/>
      <c r="CT37" s="637"/>
      <c r="CU37" s="637"/>
      <c r="CV37" s="637"/>
      <c r="CW37" s="637"/>
      <c r="CX37" s="637"/>
      <c r="CY37" s="638"/>
      <c r="CZ37" s="621">
        <v>7</v>
      </c>
      <c r="DA37" s="639"/>
      <c r="DB37" s="639"/>
      <c r="DC37" s="640"/>
      <c r="DD37" s="624">
        <v>1794987</v>
      </c>
      <c r="DE37" s="637"/>
      <c r="DF37" s="637"/>
      <c r="DG37" s="637"/>
      <c r="DH37" s="637"/>
      <c r="DI37" s="637"/>
      <c r="DJ37" s="637"/>
      <c r="DK37" s="638"/>
      <c r="DL37" s="624">
        <v>1794986</v>
      </c>
      <c r="DM37" s="637"/>
      <c r="DN37" s="637"/>
      <c r="DO37" s="637"/>
      <c r="DP37" s="637"/>
      <c r="DQ37" s="637"/>
      <c r="DR37" s="637"/>
      <c r="DS37" s="637"/>
      <c r="DT37" s="637"/>
      <c r="DU37" s="637"/>
      <c r="DV37" s="638"/>
      <c r="DW37" s="641">
        <v>11.6</v>
      </c>
      <c r="DX37" s="642"/>
      <c r="DY37" s="642"/>
      <c r="DZ37" s="642"/>
      <c r="EA37" s="642"/>
      <c r="EB37" s="642"/>
      <c r="EC37" s="643"/>
    </row>
    <row r="38" spans="2:133" ht="11.25" customHeight="1">
      <c r="AQ38" s="644" t="s">
        <v>314</v>
      </c>
      <c r="AR38" s="645"/>
      <c r="AS38" s="645"/>
      <c r="AT38" s="645"/>
      <c r="AU38" s="645"/>
      <c r="AV38" s="645"/>
      <c r="AW38" s="645"/>
      <c r="AX38" s="645"/>
      <c r="AY38" s="646"/>
      <c r="AZ38" s="618">
        <v>4865</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18643</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2621814</v>
      </c>
      <c r="CS38" s="619"/>
      <c r="CT38" s="619"/>
      <c r="CU38" s="619"/>
      <c r="CV38" s="619"/>
      <c r="CW38" s="619"/>
      <c r="CX38" s="619"/>
      <c r="CY38" s="620"/>
      <c r="CZ38" s="621">
        <v>10.199999999999999</v>
      </c>
      <c r="DA38" s="639"/>
      <c r="DB38" s="639"/>
      <c r="DC38" s="640"/>
      <c r="DD38" s="624">
        <v>2095120</v>
      </c>
      <c r="DE38" s="619"/>
      <c r="DF38" s="619"/>
      <c r="DG38" s="619"/>
      <c r="DH38" s="619"/>
      <c r="DI38" s="619"/>
      <c r="DJ38" s="619"/>
      <c r="DK38" s="620"/>
      <c r="DL38" s="624">
        <v>1842777</v>
      </c>
      <c r="DM38" s="619"/>
      <c r="DN38" s="619"/>
      <c r="DO38" s="619"/>
      <c r="DP38" s="619"/>
      <c r="DQ38" s="619"/>
      <c r="DR38" s="619"/>
      <c r="DS38" s="619"/>
      <c r="DT38" s="619"/>
      <c r="DU38" s="619"/>
      <c r="DV38" s="620"/>
      <c r="DW38" s="641">
        <v>11.9</v>
      </c>
      <c r="DX38" s="642"/>
      <c r="DY38" s="642"/>
      <c r="DZ38" s="642"/>
      <c r="EA38" s="642"/>
      <c r="EB38" s="642"/>
      <c r="EC38" s="643"/>
    </row>
    <row r="39" spans="2:133" ht="11.25" customHeight="1">
      <c r="AQ39" s="644" t="s">
        <v>317</v>
      </c>
      <c r="AR39" s="645"/>
      <c r="AS39" s="645"/>
      <c r="AT39" s="645"/>
      <c r="AU39" s="645"/>
      <c r="AV39" s="645"/>
      <c r="AW39" s="645"/>
      <c r="AX39" s="645"/>
      <c r="AY39" s="646"/>
      <c r="AZ39" s="618" t="s">
        <v>109</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96</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1305133</v>
      </c>
      <c r="CS39" s="637"/>
      <c r="CT39" s="637"/>
      <c r="CU39" s="637"/>
      <c r="CV39" s="637"/>
      <c r="CW39" s="637"/>
      <c r="CX39" s="637"/>
      <c r="CY39" s="638"/>
      <c r="CZ39" s="621">
        <v>5.0999999999999996</v>
      </c>
      <c r="DA39" s="639"/>
      <c r="DB39" s="639"/>
      <c r="DC39" s="640"/>
      <c r="DD39" s="624">
        <v>971140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937088</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107</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1053573</v>
      </c>
      <c r="CS40" s="619"/>
      <c r="CT40" s="619"/>
      <c r="CU40" s="619"/>
      <c r="CV40" s="619"/>
      <c r="CW40" s="619"/>
      <c r="CX40" s="619"/>
      <c r="CY40" s="620"/>
      <c r="CZ40" s="621">
        <v>4.0999999999999996</v>
      </c>
      <c r="DA40" s="639"/>
      <c r="DB40" s="639"/>
      <c r="DC40" s="640"/>
      <c r="DD40" s="624">
        <v>516098</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1684726</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334</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797601</v>
      </c>
      <c r="CS42" s="619"/>
      <c r="CT42" s="619"/>
      <c r="CU42" s="619"/>
      <c r="CV42" s="619"/>
      <c r="CW42" s="619"/>
      <c r="CX42" s="619"/>
      <c r="CY42" s="620"/>
      <c r="CZ42" s="621">
        <v>3.1</v>
      </c>
      <c r="DA42" s="622"/>
      <c r="DB42" s="622"/>
      <c r="DC42" s="623"/>
      <c r="DD42" s="624">
        <v>294754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22960</v>
      </c>
      <c r="CS43" s="637"/>
      <c r="CT43" s="637"/>
      <c r="CU43" s="637"/>
      <c r="CV43" s="637"/>
      <c r="CW43" s="637"/>
      <c r="CX43" s="637"/>
      <c r="CY43" s="638"/>
      <c r="CZ43" s="621">
        <v>0.1</v>
      </c>
      <c r="DA43" s="639"/>
      <c r="DB43" s="639"/>
      <c r="DC43" s="640"/>
      <c r="DD43" s="624">
        <v>22960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797601</v>
      </c>
      <c r="CS44" s="619"/>
      <c r="CT44" s="619"/>
      <c r="CU44" s="619"/>
      <c r="CV44" s="619"/>
      <c r="CW44" s="619"/>
      <c r="CX44" s="619"/>
      <c r="CY44" s="620"/>
      <c r="CZ44" s="621">
        <v>3.1</v>
      </c>
      <c r="DA44" s="622"/>
      <c r="DB44" s="622"/>
      <c r="DC44" s="623"/>
      <c r="DD44" s="624">
        <v>294754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203495</v>
      </c>
      <c r="CS45" s="637"/>
      <c r="CT45" s="637"/>
      <c r="CU45" s="637"/>
      <c r="CV45" s="637"/>
      <c r="CW45" s="637"/>
      <c r="CX45" s="637"/>
      <c r="CY45" s="638"/>
      <c r="CZ45" s="621">
        <v>0.8</v>
      </c>
      <c r="DA45" s="639"/>
      <c r="DB45" s="639"/>
      <c r="DC45" s="640"/>
      <c r="DD45" s="624">
        <v>12074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594106</v>
      </c>
      <c r="CS46" s="619"/>
      <c r="CT46" s="619"/>
      <c r="CU46" s="619"/>
      <c r="CV46" s="619"/>
      <c r="CW46" s="619"/>
      <c r="CX46" s="619"/>
      <c r="CY46" s="620"/>
      <c r="CZ46" s="621">
        <v>2.2999999999999998</v>
      </c>
      <c r="DA46" s="622"/>
      <c r="DB46" s="622"/>
      <c r="DC46" s="623"/>
      <c r="DD46" s="624">
        <v>282680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25758105</v>
      </c>
      <c r="CS49" s="603"/>
      <c r="CT49" s="603"/>
      <c r="CU49" s="603"/>
      <c r="CV49" s="603"/>
      <c r="CW49" s="603"/>
      <c r="CX49" s="603"/>
      <c r="CY49" s="604"/>
      <c r="CZ49" s="605">
        <v>100</v>
      </c>
      <c r="DA49" s="606"/>
      <c r="DB49" s="606"/>
      <c r="DC49" s="607"/>
      <c r="DD49" s="608">
        <v>18249309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R15" sqref="R15:V1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26325</v>
      </c>
      <c r="R7" s="1131"/>
      <c r="S7" s="1131"/>
      <c r="T7" s="1131"/>
      <c r="U7" s="1131"/>
      <c r="V7" s="1131">
        <v>25906</v>
      </c>
      <c r="W7" s="1131"/>
      <c r="X7" s="1131"/>
      <c r="Y7" s="1131"/>
      <c r="Z7" s="1131"/>
      <c r="AA7" s="1131">
        <v>419</v>
      </c>
      <c r="AB7" s="1131"/>
      <c r="AC7" s="1131"/>
      <c r="AD7" s="1131"/>
      <c r="AE7" s="1132"/>
      <c r="AF7" s="1133">
        <v>404</v>
      </c>
      <c r="AG7" s="1134"/>
      <c r="AH7" s="1134"/>
      <c r="AI7" s="1134"/>
      <c r="AJ7" s="1135"/>
      <c r="AK7" s="1117" t="s">
        <v>567</v>
      </c>
      <c r="AL7" s="1118"/>
      <c r="AM7" s="1118"/>
      <c r="AN7" s="1118"/>
      <c r="AO7" s="1118"/>
      <c r="AP7" s="1118">
        <v>20043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563</v>
      </c>
      <c r="BT7" s="1122"/>
      <c r="BU7" s="1122"/>
      <c r="BV7" s="1122"/>
      <c r="BW7" s="1122"/>
      <c r="BX7" s="1122"/>
      <c r="BY7" s="1122"/>
      <c r="BZ7" s="1122"/>
      <c r="CA7" s="1122"/>
      <c r="CB7" s="1122"/>
      <c r="CC7" s="1122"/>
      <c r="CD7" s="1122"/>
      <c r="CE7" s="1122"/>
      <c r="CF7" s="1122"/>
      <c r="CG7" s="1123"/>
      <c r="CH7" s="1114">
        <v>0</v>
      </c>
      <c r="CI7" s="1115"/>
      <c r="CJ7" s="1115"/>
      <c r="CK7" s="1115"/>
      <c r="CL7" s="1116"/>
      <c r="CM7" s="1114">
        <v>73</v>
      </c>
      <c r="CN7" s="1115"/>
      <c r="CO7" s="1115"/>
      <c r="CP7" s="1115"/>
      <c r="CQ7" s="1116"/>
      <c r="CR7" s="1114">
        <v>5</v>
      </c>
      <c r="CS7" s="1115"/>
      <c r="CT7" s="1115"/>
      <c r="CU7" s="1115"/>
      <c r="CV7" s="1116"/>
      <c r="CW7" s="1114" t="s">
        <v>551</v>
      </c>
      <c r="CX7" s="1115"/>
      <c r="CY7" s="1115"/>
      <c r="CZ7" s="1115"/>
      <c r="DA7" s="1116"/>
      <c r="DB7" s="1114" t="s">
        <v>551</v>
      </c>
      <c r="DC7" s="1115"/>
      <c r="DD7" s="1115"/>
      <c r="DE7" s="1115"/>
      <c r="DF7" s="1116"/>
      <c r="DG7" s="1114">
        <v>497</v>
      </c>
      <c r="DH7" s="1115"/>
      <c r="DI7" s="1115"/>
      <c r="DJ7" s="1115"/>
      <c r="DK7" s="1116"/>
      <c r="DL7" s="1114" t="s">
        <v>565</v>
      </c>
      <c r="DM7" s="1115"/>
      <c r="DN7" s="1115"/>
      <c r="DO7" s="1115"/>
      <c r="DP7" s="1116"/>
      <c r="DQ7" s="1114">
        <v>102</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564</v>
      </c>
      <c r="BT8" s="1041"/>
      <c r="BU8" s="1041"/>
      <c r="BV8" s="1041"/>
      <c r="BW8" s="1041"/>
      <c r="BX8" s="1041"/>
      <c r="BY8" s="1041"/>
      <c r="BZ8" s="1041"/>
      <c r="CA8" s="1041"/>
      <c r="CB8" s="1041"/>
      <c r="CC8" s="1041"/>
      <c r="CD8" s="1041"/>
      <c r="CE8" s="1041"/>
      <c r="CF8" s="1041"/>
      <c r="CG8" s="1042"/>
      <c r="CH8" s="1015" t="s">
        <v>551</v>
      </c>
      <c r="CI8" s="1016"/>
      <c r="CJ8" s="1016"/>
      <c r="CK8" s="1016"/>
      <c r="CL8" s="1017"/>
      <c r="CM8" s="1015" t="s">
        <v>551</v>
      </c>
      <c r="CN8" s="1016"/>
      <c r="CO8" s="1016"/>
      <c r="CP8" s="1016"/>
      <c r="CQ8" s="1017"/>
      <c r="CR8" s="1015">
        <v>3</v>
      </c>
      <c r="CS8" s="1016"/>
      <c r="CT8" s="1016"/>
      <c r="CU8" s="1016"/>
      <c r="CV8" s="1017"/>
      <c r="CW8" s="1015" t="s">
        <v>551</v>
      </c>
      <c r="CX8" s="1016"/>
      <c r="CY8" s="1016"/>
      <c r="CZ8" s="1016"/>
      <c r="DA8" s="1017"/>
      <c r="DB8" s="1015" t="s">
        <v>551</v>
      </c>
      <c r="DC8" s="1016"/>
      <c r="DD8" s="1016"/>
      <c r="DE8" s="1016"/>
      <c r="DF8" s="1017"/>
      <c r="DG8" s="1015" t="s">
        <v>566</v>
      </c>
      <c r="DH8" s="1016"/>
      <c r="DI8" s="1016"/>
      <c r="DJ8" s="1016"/>
      <c r="DK8" s="1017"/>
      <c r="DL8" s="1015" t="s">
        <v>551</v>
      </c>
      <c r="DM8" s="1016"/>
      <c r="DN8" s="1016"/>
      <c r="DO8" s="1016"/>
      <c r="DP8" s="1017"/>
      <c r="DQ8" s="1015" t="s">
        <v>551</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26177</v>
      </c>
      <c r="R23" s="1095"/>
      <c r="S23" s="1095"/>
      <c r="T23" s="1095"/>
      <c r="U23" s="1095"/>
      <c r="V23" s="1095">
        <v>25758</v>
      </c>
      <c r="W23" s="1095"/>
      <c r="X23" s="1095"/>
      <c r="Y23" s="1095"/>
      <c r="Z23" s="1095"/>
      <c r="AA23" s="1095">
        <v>419</v>
      </c>
      <c r="AB23" s="1095"/>
      <c r="AC23" s="1095"/>
      <c r="AD23" s="1095"/>
      <c r="AE23" s="1096"/>
      <c r="AF23" s="1097">
        <v>404</v>
      </c>
      <c r="AG23" s="1095"/>
      <c r="AH23" s="1095"/>
      <c r="AI23" s="1095"/>
      <c r="AJ23" s="1098"/>
      <c r="AK23" s="1099"/>
      <c r="AL23" s="1100"/>
      <c r="AM23" s="1100"/>
      <c r="AN23" s="1100"/>
      <c r="AO23" s="1100"/>
      <c r="AP23" s="1095">
        <v>20043</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10328</v>
      </c>
      <c r="R28" s="1080"/>
      <c r="S28" s="1080"/>
      <c r="T28" s="1080"/>
      <c r="U28" s="1080"/>
      <c r="V28" s="1080">
        <v>11217</v>
      </c>
      <c r="W28" s="1080"/>
      <c r="X28" s="1080"/>
      <c r="Y28" s="1080"/>
      <c r="Z28" s="1080"/>
      <c r="AA28" s="1080">
        <v>-889</v>
      </c>
      <c r="AB28" s="1080"/>
      <c r="AC28" s="1080"/>
      <c r="AD28" s="1080"/>
      <c r="AE28" s="1081"/>
      <c r="AF28" s="1082">
        <v>-889</v>
      </c>
      <c r="AG28" s="1080"/>
      <c r="AH28" s="1080"/>
      <c r="AI28" s="1080"/>
      <c r="AJ28" s="1083"/>
      <c r="AK28" s="1084">
        <v>934</v>
      </c>
      <c r="AL28" s="1072"/>
      <c r="AM28" s="1072"/>
      <c r="AN28" s="1072"/>
      <c r="AO28" s="1072"/>
      <c r="AP28" s="1072" t="s">
        <v>551</v>
      </c>
      <c r="AQ28" s="1072"/>
      <c r="AR28" s="1072"/>
      <c r="AS28" s="1072"/>
      <c r="AT28" s="1072"/>
      <c r="AU28" s="1072" t="s">
        <v>551</v>
      </c>
      <c r="AV28" s="1072"/>
      <c r="AW28" s="1072"/>
      <c r="AX28" s="1072"/>
      <c r="AY28" s="1072"/>
      <c r="AZ28" s="1073" t="s">
        <v>551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11</v>
      </c>
      <c r="R29" s="1070"/>
      <c r="S29" s="1070"/>
      <c r="T29" s="1070"/>
      <c r="U29" s="1070"/>
      <c r="V29" s="1070">
        <v>11</v>
      </c>
      <c r="W29" s="1070"/>
      <c r="X29" s="1070"/>
      <c r="Y29" s="1070"/>
      <c r="Z29" s="1070"/>
      <c r="AA29" s="1070" t="s">
        <v>551</v>
      </c>
      <c r="AB29" s="1070"/>
      <c r="AC29" s="1070"/>
      <c r="AD29" s="1070"/>
      <c r="AE29" s="1071"/>
      <c r="AF29" s="1045" t="s">
        <v>109</v>
      </c>
      <c r="AG29" s="1046"/>
      <c r="AH29" s="1046"/>
      <c r="AI29" s="1046"/>
      <c r="AJ29" s="1047"/>
      <c r="AK29" s="1006">
        <v>3</v>
      </c>
      <c r="AL29" s="997"/>
      <c r="AM29" s="997"/>
      <c r="AN29" s="997"/>
      <c r="AO29" s="997"/>
      <c r="AP29" s="997" t="s">
        <v>551</v>
      </c>
      <c r="AQ29" s="997"/>
      <c r="AR29" s="997"/>
      <c r="AS29" s="997"/>
      <c r="AT29" s="997"/>
      <c r="AU29" s="997" t="s">
        <v>551</v>
      </c>
      <c r="AV29" s="997"/>
      <c r="AW29" s="997"/>
      <c r="AX29" s="997"/>
      <c r="AY29" s="997"/>
      <c r="AZ29" s="1068" t="s">
        <v>551</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5690</v>
      </c>
      <c r="R30" s="1070"/>
      <c r="S30" s="1070"/>
      <c r="T30" s="1070"/>
      <c r="U30" s="1070"/>
      <c r="V30" s="1070">
        <v>5518</v>
      </c>
      <c r="W30" s="1070"/>
      <c r="X30" s="1070"/>
      <c r="Y30" s="1070"/>
      <c r="Z30" s="1070"/>
      <c r="AA30" s="1070">
        <v>172</v>
      </c>
      <c r="AB30" s="1070"/>
      <c r="AC30" s="1070"/>
      <c r="AD30" s="1070"/>
      <c r="AE30" s="1071"/>
      <c r="AF30" s="1045">
        <v>172</v>
      </c>
      <c r="AG30" s="1046"/>
      <c r="AH30" s="1046"/>
      <c r="AI30" s="1046"/>
      <c r="AJ30" s="1047"/>
      <c r="AK30" s="1006">
        <v>847</v>
      </c>
      <c r="AL30" s="997"/>
      <c r="AM30" s="997"/>
      <c r="AN30" s="997"/>
      <c r="AO30" s="997"/>
      <c r="AP30" s="997">
        <v>26</v>
      </c>
      <c r="AQ30" s="997"/>
      <c r="AR30" s="997"/>
      <c r="AS30" s="997"/>
      <c r="AT30" s="997"/>
      <c r="AU30" s="997" t="s">
        <v>551</v>
      </c>
      <c r="AV30" s="997"/>
      <c r="AW30" s="997"/>
      <c r="AX30" s="997"/>
      <c r="AY30" s="997"/>
      <c r="AZ30" s="1068" t="s">
        <v>551</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813</v>
      </c>
      <c r="R31" s="1070"/>
      <c r="S31" s="1070"/>
      <c r="T31" s="1070"/>
      <c r="U31" s="1070"/>
      <c r="V31" s="1070">
        <v>788</v>
      </c>
      <c r="W31" s="1070"/>
      <c r="X31" s="1070"/>
      <c r="Y31" s="1070"/>
      <c r="Z31" s="1070"/>
      <c r="AA31" s="1070">
        <v>25</v>
      </c>
      <c r="AB31" s="1070"/>
      <c r="AC31" s="1070"/>
      <c r="AD31" s="1070"/>
      <c r="AE31" s="1071"/>
      <c r="AF31" s="1045">
        <v>25</v>
      </c>
      <c r="AG31" s="1046"/>
      <c r="AH31" s="1046"/>
      <c r="AI31" s="1046"/>
      <c r="AJ31" s="1047"/>
      <c r="AK31" s="1006">
        <v>172</v>
      </c>
      <c r="AL31" s="997"/>
      <c r="AM31" s="997"/>
      <c r="AN31" s="997"/>
      <c r="AO31" s="997"/>
      <c r="AP31" s="997" t="s">
        <v>551</v>
      </c>
      <c r="AQ31" s="997"/>
      <c r="AR31" s="997"/>
      <c r="AS31" s="997"/>
      <c r="AT31" s="997"/>
      <c r="AU31" s="997" t="s">
        <v>551</v>
      </c>
      <c r="AV31" s="997"/>
      <c r="AW31" s="997"/>
      <c r="AX31" s="997"/>
      <c r="AY31" s="997"/>
      <c r="AZ31" s="1068" t="s">
        <v>551</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1540</v>
      </c>
      <c r="R32" s="1070"/>
      <c r="S32" s="1070"/>
      <c r="T32" s="1070"/>
      <c r="U32" s="1070"/>
      <c r="V32" s="1070">
        <v>1309</v>
      </c>
      <c r="W32" s="1070"/>
      <c r="X32" s="1070"/>
      <c r="Y32" s="1070"/>
      <c r="Z32" s="1070"/>
      <c r="AA32" s="1070">
        <v>231</v>
      </c>
      <c r="AB32" s="1070"/>
      <c r="AC32" s="1070"/>
      <c r="AD32" s="1070"/>
      <c r="AE32" s="1071"/>
      <c r="AF32" s="1045">
        <v>2382</v>
      </c>
      <c r="AG32" s="1046"/>
      <c r="AH32" s="1046"/>
      <c r="AI32" s="1046"/>
      <c r="AJ32" s="1047"/>
      <c r="AK32" s="1006">
        <v>2</v>
      </c>
      <c r="AL32" s="997"/>
      <c r="AM32" s="997"/>
      <c r="AN32" s="997"/>
      <c r="AO32" s="997"/>
      <c r="AP32" s="997">
        <v>2012</v>
      </c>
      <c r="AQ32" s="997"/>
      <c r="AR32" s="997"/>
      <c r="AS32" s="997"/>
      <c r="AT32" s="997"/>
      <c r="AU32" s="997">
        <v>4</v>
      </c>
      <c r="AV32" s="997"/>
      <c r="AW32" s="997"/>
      <c r="AX32" s="997"/>
      <c r="AY32" s="997"/>
      <c r="AZ32" s="1068" t="s">
        <v>551</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5005</v>
      </c>
      <c r="R33" s="1070"/>
      <c r="S33" s="1070"/>
      <c r="T33" s="1070"/>
      <c r="U33" s="1070"/>
      <c r="V33" s="1070">
        <v>4631</v>
      </c>
      <c r="W33" s="1070"/>
      <c r="X33" s="1070"/>
      <c r="Y33" s="1070"/>
      <c r="Z33" s="1070"/>
      <c r="AA33" s="1070">
        <v>374</v>
      </c>
      <c r="AB33" s="1070"/>
      <c r="AC33" s="1070"/>
      <c r="AD33" s="1070"/>
      <c r="AE33" s="1071"/>
      <c r="AF33" s="1045" t="s">
        <v>109</v>
      </c>
      <c r="AG33" s="1046"/>
      <c r="AH33" s="1046"/>
      <c r="AI33" s="1046"/>
      <c r="AJ33" s="1047"/>
      <c r="AK33" s="1006">
        <v>723</v>
      </c>
      <c r="AL33" s="997"/>
      <c r="AM33" s="997"/>
      <c r="AN33" s="997"/>
      <c r="AO33" s="997"/>
      <c r="AP33" s="997">
        <v>4958</v>
      </c>
      <c r="AQ33" s="997"/>
      <c r="AR33" s="997"/>
      <c r="AS33" s="997"/>
      <c r="AT33" s="997"/>
      <c r="AU33" s="997">
        <v>3064</v>
      </c>
      <c r="AV33" s="997"/>
      <c r="AW33" s="997"/>
      <c r="AX33" s="997"/>
      <c r="AY33" s="997"/>
      <c r="AZ33" s="1068" t="s">
        <v>551</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382</v>
      </c>
      <c r="C34" s="1064"/>
      <c r="D34" s="1064"/>
      <c r="E34" s="1064"/>
      <c r="F34" s="1064"/>
      <c r="G34" s="1064"/>
      <c r="H34" s="1064"/>
      <c r="I34" s="1064"/>
      <c r="J34" s="1064"/>
      <c r="K34" s="1064"/>
      <c r="L34" s="1064"/>
      <c r="M34" s="1064"/>
      <c r="N34" s="1064"/>
      <c r="O34" s="1064"/>
      <c r="P34" s="1065"/>
      <c r="Q34" s="1069">
        <v>2201</v>
      </c>
      <c r="R34" s="1070"/>
      <c r="S34" s="1070"/>
      <c r="T34" s="1070"/>
      <c r="U34" s="1070"/>
      <c r="V34" s="1070">
        <v>2184</v>
      </c>
      <c r="W34" s="1070"/>
      <c r="X34" s="1070"/>
      <c r="Y34" s="1070"/>
      <c r="Z34" s="1070"/>
      <c r="AA34" s="1070">
        <v>18</v>
      </c>
      <c r="AB34" s="1070"/>
      <c r="AC34" s="1070"/>
      <c r="AD34" s="1070"/>
      <c r="AE34" s="1071"/>
      <c r="AF34" s="1045">
        <v>60</v>
      </c>
      <c r="AG34" s="1046"/>
      <c r="AH34" s="1046"/>
      <c r="AI34" s="1046"/>
      <c r="AJ34" s="1047"/>
      <c r="AK34" s="1006">
        <v>89</v>
      </c>
      <c r="AL34" s="997"/>
      <c r="AM34" s="997"/>
      <c r="AN34" s="997"/>
      <c r="AO34" s="997"/>
      <c r="AP34" s="997">
        <v>19545</v>
      </c>
      <c r="AQ34" s="997"/>
      <c r="AR34" s="997"/>
      <c r="AS34" s="997"/>
      <c r="AT34" s="997"/>
      <c r="AU34" s="997">
        <v>11571</v>
      </c>
      <c r="AV34" s="997"/>
      <c r="AW34" s="997"/>
      <c r="AX34" s="997"/>
      <c r="AY34" s="997"/>
      <c r="AZ34" s="1068" t="s">
        <v>551</v>
      </c>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1749</v>
      </c>
      <c r="AG63" s="985"/>
      <c r="AH63" s="985"/>
      <c r="AI63" s="985"/>
      <c r="AJ63" s="1056"/>
      <c r="AK63" s="1057"/>
      <c r="AL63" s="989"/>
      <c r="AM63" s="989"/>
      <c r="AN63" s="989"/>
      <c r="AO63" s="989"/>
      <c r="AP63" s="985">
        <v>26541</v>
      </c>
      <c r="AQ63" s="985"/>
      <c r="AR63" s="985"/>
      <c r="AS63" s="985"/>
      <c r="AT63" s="985"/>
      <c r="AU63" s="985">
        <v>14639</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387</v>
      </c>
      <c r="R66" s="1028"/>
      <c r="S66" s="1028"/>
      <c r="T66" s="1028"/>
      <c r="U66" s="1029"/>
      <c r="V66" s="1027" t="s">
        <v>388</v>
      </c>
      <c r="W66" s="1028"/>
      <c r="X66" s="1028"/>
      <c r="Y66" s="1028"/>
      <c r="Z66" s="1029"/>
      <c r="AA66" s="1027" t="s">
        <v>389</v>
      </c>
      <c r="AB66" s="1028"/>
      <c r="AC66" s="1028"/>
      <c r="AD66" s="1028"/>
      <c r="AE66" s="1029"/>
      <c r="AF66" s="1033" t="s">
        <v>390</v>
      </c>
      <c r="AG66" s="1034"/>
      <c r="AH66" s="1034"/>
      <c r="AI66" s="1034"/>
      <c r="AJ66" s="1035"/>
      <c r="AK66" s="1027" t="s">
        <v>391</v>
      </c>
      <c r="AL66" s="1022"/>
      <c r="AM66" s="1022"/>
      <c r="AN66" s="1022"/>
      <c r="AO66" s="1023"/>
      <c r="AP66" s="1027" t="s">
        <v>392</v>
      </c>
      <c r="AQ66" s="1028"/>
      <c r="AR66" s="1028"/>
      <c r="AS66" s="1028"/>
      <c r="AT66" s="1029"/>
      <c r="AU66" s="1027" t="s">
        <v>393</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552</v>
      </c>
      <c r="C68" s="1012"/>
      <c r="D68" s="1012"/>
      <c r="E68" s="1012"/>
      <c r="F68" s="1012"/>
      <c r="G68" s="1012"/>
      <c r="H68" s="1012"/>
      <c r="I68" s="1012"/>
      <c r="J68" s="1012"/>
      <c r="K68" s="1012"/>
      <c r="L68" s="1012"/>
      <c r="M68" s="1012"/>
      <c r="N68" s="1012"/>
      <c r="O68" s="1012"/>
      <c r="P68" s="1013"/>
      <c r="Q68" s="1014">
        <v>2886</v>
      </c>
      <c r="R68" s="1008"/>
      <c r="S68" s="1008"/>
      <c r="T68" s="1008"/>
      <c r="U68" s="1008"/>
      <c r="V68" s="1008">
        <v>2873</v>
      </c>
      <c r="W68" s="1008"/>
      <c r="X68" s="1008"/>
      <c r="Y68" s="1008"/>
      <c r="Z68" s="1008"/>
      <c r="AA68" s="1008">
        <v>13</v>
      </c>
      <c r="AB68" s="1008"/>
      <c r="AC68" s="1008"/>
      <c r="AD68" s="1008"/>
      <c r="AE68" s="1008"/>
      <c r="AF68" s="1008">
        <v>13</v>
      </c>
      <c r="AG68" s="1008"/>
      <c r="AH68" s="1008"/>
      <c r="AI68" s="1008"/>
      <c r="AJ68" s="1008"/>
      <c r="AK68" s="1008" t="s">
        <v>551</v>
      </c>
      <c r="AL68" s="1008"/>
      <c r="AM68" s="1008"/>
      <c r="AN68" s="1008"/>
      <c r="AO68" s="1008"/>
      <c r="AP68" s="1008">
        <v>1460</v>
      </c>
      <c r="AQ68" s="1008"/>
      <c r="AR68" s="1008"/>
      <c r="AS68" s="1008"/>
      <c r="AT68" s="1008"/>
      <c r="AU68" s="1008">
        <v>431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553</v>
      </c>
      <c r="C69" s="1001"/>
      <c r="D69" s="1001"/>
      <c r="E69" s="1001"/>
      <c r="F69" s="1001"/>
      <c r="G69" s="1001"/>
      <c r="H69" s="1001"/>
      <c r="I69" s="1001"/>
      <c r="J69" s="1001"/>
      <c r="K69" s="1001"/>
      <c r="L69" s="1001"/>
      <c r="M69" s="1001"/>
      <c r="N69" s="1001"/>
      <c r="O69" s="1001"/>
      <c r="P69" s="1002"/>
      <c r="Q69" s="1003">
        <v>2830</v>
      </c>
      <c r="R69" s="997"/>
      <c r="S69" s="997"/>
      <c r="T69" s="997"/>
      <c r="U69" s="997"/>
      <c r="V69" s="997">
        <v>2759</v>
      </c>
      <c r="W69" s="997"/>
      <c r="X69" s="997"/>
      <c r="Y69" s="997"/>
      <c r="Z69" s="997"/>
      <c r="AA69" s="997">
        <v>71</v>
      </c>
      <c r="AB69" s="997"/>
      <c r="AC69" s="997"/>
      <c r="AD69" s="997"/>
      <c r="AE69" s="997"/>
      <c r="AF69" s="997">
        <v>71</v>
      </c>
      <c r="AG69" s="997"/>
      <c r="AH69" s="997"/>
      <c r="AI69" s="997"/>
      <c r="AJ69" s="997"/>
      <c r="AK69" s="997" t="s">
        <v>551</v>
      </c>
      <c r="AL69" s="997"/>
      <c r="AM69" s="997"/>
      <c r="AN69" s="997"/>
      <c r="AO69" s="997"/>
      <c r="AP69" s="997">
        <v>1812</v>
      </c>
      <c r="AQ69" s="997"/>
      <c r="AR69" s="997"/>
      <c r="AS69" s="997"/>
      <c r="AT69" s="997"/>
      <c r="AU69" s="997">
        <v>538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554</v>
      </c>
      <c r="C70" s="1001"/>
      <c r="D70" s="1001"/>
      <c r="E70" s="1001"/>
      <c r="F70" s="1001"/>
      <c r="G70" s="1001"/>
      <c r="H70" s="1001"/>
      <c r="I70" s="1001"/>
      <c r="J70" s="1001"/>
      <c r="K70" s="1001"/>
      <c r="L70" s="1001"/>
      <c r="M70" s="1001"/>
      <c r="N70" s="1001"/>
      <c r="O70" s="1001"/>
      <c r="P70" s="1002"/>
      <c r="Q70" s="1003">
        <v>578</v>
      </c>
      <c r="R70" s="997"/>
      <c r="S70" s="997"/>
      <c r="T70" s="997"/>
      <c r="U70" s="997"/>
      <c r="V70" s="997">
        <v>576</v>
      </c>
      <c r="W70" s="997"/>
      <c r="X70" s="997"/>
      <c r="Y70" s="997"/>
      <c r="Z70" s="997"/>
      <c r="AA70" s="997">
        <v>3</v>
      </c>
      <c r="AB70" s="997"/>
      <c r="AC70" s="997"/>
      <c r="AD70" s="997"/>
      <c r="AE70" s="997"/>
      <c r="AF70" s="997">
        <v>3</v>
      </c>
      <c r="AG70" s="997"/>
      <c r="AH70" s="997"/>
      <c r="AI70" s="997"/>
      <c r="AJ70" s="997"/>
      <c r="AK70" s="997" t="s">
        <v>551</v>
      </c>
      <c r="AL70" s="997"/>
      <c r="AM70" s="997"/>
      <c r="AN70" s="997"/>
      <c r="AO70" s="997"/>
      <c r="AP70" s="997">
        <v>174</v>
      </c>
      <c r="AQ70" s="997"/>
      <c r="AR70" s="997"/>
      <c r="AS70" s="997"/>
      <c r="AT70" s="997"/>
      <c r="AU70" s="997">
        <v>90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555</v>
      </c>
      <c r="C71" s="1001"/>
      <c r="D71" s="1001"/>
      <c r="E71" s="1001"/>
      <c r="F71" s="1001"/>
      <c r="G71" s="1001"/>
      <c r="H71" s="1001"/>
      <c r="I71" s="1001"/>
      <c r="J71" s="1001"/>
      <c r="K71" s="1001"/>
      <c r="L71" s="1001"/>
      <c r="M71" s="1001"/>
      <c r="N71" s="1001"/>
      <c r="O71" s="1001"/>
      <c r="P71" s="1002"/>
      <c r="Q71" s="1003">
        <v>95</v>
      </c>
      <c r="R71" s="997"/>
      <c r="S71" s="997"/>
      <c r="T71" s="997"/>
      <c r="U71" s="997"/>
      <c r="V71" s="997">
        <v>88</v>
      </c>
      <c r="W71" s="997"/>
      <c r="X71" s="997"/>
      <c r="Y71" s="997"/>
      <c r="Z71" s="997"/>
      <c r="AA71" s="997">
        <v>7</v>
      </c>
      <c r="AB71" s="997"/>
      <c r="AC71" s="997"/>
      <c r="AD71" s="997"/>
      <c r="AE71" s="997"/>
      <c r="AF71" s="997">
        <v>7</v>
      </c>
      <c r="AG71" s="997"/>
      <c r="AH71" s="997"/>
      <c r="AI71" s="997"/>
      <c r="AJ71" s="997"/>
      <c r="AK71" s="997" t="s">
        <v>551</v>
      </c>
      <c r="AL71" s="997"/>
      <c r="AM71" s="997"/>
      <c r="AN71" s="997"/>
      <c r="AO71" s="997"/>
      <c r="AP71" s="997" t="s">
        <v>551</v>
      </c>
      <c r="AQ71" s="997"/>
      <c r="AR71" s="997"/>
      <c r="AS71" s="997"/>
      <c r="AT71" s="997"/>
      <c r="AU71" s="997" t="s">
        <v>551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556</v>
      </c>
      <c r="C72" s="1001"/>
      <c r="D72" s="1001"/>
      <c r="E72" s="1001"/>
      <c r="F72" s="1001"/>
      <c r="G72" s="1001"/>
      <c r="H72" s="1001"/>
      <c r="I72" s="1001"/>
      <c r="J72" s="1001"/>
      <c r="K72" s="1001"/>
      <c r="L72" s="1001"/>
      <c r="M72" s="1001"/>
      <c r="N72" s="1001"/>
      <c r="O72" s="1001"/>
      <c r="P72" s="1002"/>
      <c r="Q72" s="1003">
        <v>2</v>
      </c>
      <c r="R72" s="997"/>
      <c r="S72" s="997"/>
      <c r="T72" s="997"/>
      <c r="U72" s="997"/>
      <c r="V72" s="997">
        <v>2</v>
      </c>
      <c r="W72" s="997"/>
      <c r="X72" s="997"/>
      <c r="Y72" s="997"/>
      <c r="Z72" s="997"/>
      <c r="AA72" s="997">
        <v>0</v>
      </c>
      <c r="AB72" s="997"/>
      <c r="AC72" s="997"/>
      <c r="AD72" s="997"/>
      <c r="AE72" s="997"/>
      <c r="AF72" s="997">
        <v>0</v>
      </c>
      <c r="AG72" s="997"/>
      <c r="AH72" s="997"/>
      <c r="AI72" s="997"/>
      <c r="AJ72" s="997"/>
      <c r="AK72" s="997" t="s">
        <v>551</v>
      </c>
      <c r="AL72" s="997"/>
      <c r="AM72" s="997"/>
      <c r="AN72" s="997"/>
      <c r="AO72" s="997"/>
      <c r="AP72" s="997" t="s">
        <v>551</v>
      </c>
      <c r="AQ72" s="997"/>
      <c r="AR72" s="997"/>
      <c r="AS72" s="997"/>
      <c r="AT72" s="997"/>
      <c r="AU72" s="997" t="s">
        <v>551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557</v>
      </c>
      <c r="C73" s="1001"/>
      <c r="D73" s="1001"/>
      <c r="E73" s="1001"/>
      <c r="F73" s="1001"/>
      <c r="G73" s="1001"/>
      <c r="H73" s="1001"/>
      <c r="I73" s="1001"/>
      <c r="J73" s="1001"/>
      <c r="K73" s="1001"/>
      <c r="L73" s="1001"/>
      <c r="M73" s="1001"/>
      <c r="N73" s="1001"/>
      <c r="O73" s="1001"/>
      <c r="P73" s="1002"/>
      <c r="Q73" s="1003">
        <v>189</v>
      </c>
      <c r="R73" s="997"/>
      <c r="S73" s="997"/>
      <c r="T73" s="997"/>
      <c r="U73" s="997"/>
      <c r="V73" s="997">
        <v>168</v>
      </c>
      <c r="W73" s="997"/>
      <c r="X73" s="997"/>
      <c r="Y73" s="997"/>
      <c r="Z73" s="997"/>
      <c r="AA73" s="997">
        <v>22</v>
      </c>
      <c r="AB73" s="997"/>
      <c r="AC73" s="997"/>
      <c r="AD73" s="997"/>
      <c r="AE73" s="997"/>
      <c r="AF73" s="997">
        <v>22</v>
      </c>
      <c r="AG73" s="997"/>
      <c r="AH73" s="997"/>
      <c r="AI73" s="997"/>
      <c r="AJ73" s="997"/>
      <c r="AK73" s="997">
        <v>13</v>
      </c>
      <c r="AL73" s="997"/>
      <c r="AM73" s="997"/>
      <c r="AN73" s="997"/>
      <c r="AO73" s="997"/>
      <c r="AP73" s="997" t="s">
        <v>551</v>
      </c>
      <c r="AQ73" s="997"/>
      <c r="AR73" s="997"/>
      <c r="AS73" s="997"/>
      <c r="AT73" s="997"/>
      <c r="AU73" s="997" t="s">
        <v>561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558</v>
      </c>
      <c r="C74" s="1001"/>
      <c r="D74" s="1001"/>
      <c r="E74" s="1001"/>
      <c r="F74" s="1001"/>
      <c r="G74" s="1001"/>
      <c r="H74" s="1001"/>
      <c r="I74" s="1001"/>
      <c r="J74" s="1001"/>
      <c r="K74" s="1001"/>
      <c r="L74" s="1001"/>
      <c r="M74" s="1001"/>
      <c r="N74" s="1001"/>
      <c r="O74" s="1001"/>
      <c r="P74" s="1002"/>
      <c r="Q74" s="1003">
        <v>1044329</v>
      </c>
      <c r="R74" s="997"/>
      <c r="S74" s="997"/>
      <c r="T74" s="997"/>
      <c r="U74" s="997"/>
      <c r="V74" s="997">
        <v>1022081</v>
      </c>
      <c r="W74" s="997"/>
      <c r="X74" s="997"/>
      <c r="Y74" s="997"/>
      <c r="Z74" s="997"/>
      <c r="AA74" s="997">
        <v>22247</v>
      </c>
      <c r="AB74" s="997"/>
      <c r="AC74" s="997"/>
      <c r="AD74" s="997"/>
      <c r="AE74" s="997"/>
      <c r="AF74" s="997">
        <v>22247</v>
      </c>
      <c r="AG74" s="997"/>
      <c r="AH74" s="997"/>
      <c r="AI74" s="997"/>
      <c r="AJ74" s="997"/>
      <c r="AK74" s="997">
        <v>593</v>
      </c>
      <c r="AL74" s="997"/>
      <c r="AM74" s="997"/>
      <c r="AN74" s="997"/>
      <c r="AO74" s="997"/>
      <c r="AP74" s="997" t="s">
        <v>551</v>
      </c>
      <c r="AQ74" s="997"/>
      <c r="AR74" s="997"/>
      <c r="AS74" s="997"/>
      <c r="AT74" s="997"/>
      <c r="AU74" s="997" t="s">
        <v>551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559</v>
      </c>
      <c r="C75" s="1001"/>
      <c r="D75" s="1001"/>
      <c r="E75" s="1001"/>
      <c r="F75" s="1001"/>
      <c r="G75" s="1001"/>
      <c r="H75" s="1001"/>
      <c r="I75" s="1001"/>
      <c r="J75" s="1001"/>
      <c r="K75" s="1001"/>
      <c r="L75" s="1001"/>
      <c r="M75" s="1001"/>
      <c r="N75" s="1001"/>
      <c r="O75" s="1001"/>
      <c r="P75" s="1002"/>
      <c r="Q75" s="1004">
        <v>42179</v>
      </c>
      <c r="R75" s="1005"/>
      <c r="S75" s="1005"/>
      <c r="T75" s="1005"/>
      <c r="U75" s="1006"/>
      <c r="V75" s="1007">
        <v>35893</v>
      </c>
      <c r="W75" s="1005"/>
      <c r="X75" s="1005"/>
      <c r="Y75" s="1005"/>
      <c r="Z75" s="1006"/>
      <c r="AA75" s="1007">
        <v>6286</v>
      </c>
      <c r="AB75" s="1005"/>
      <c r="AC75" s="1005"/>
      <c r="AD75" s="1005"/>
      <c r="AE75" s="1006"/>
      <c r="AF75" s="1007">
        <v>25370</v>
      </c>
      <c r="AG75" s="1005"/>
      <c r="AH75" s="1005"/>
      <c r="AI75" s="1005"/>
      <c r="AJ75" s="1006"/>
      <c r="AK75" s="1007" t="s">
        <v>551</v>
      </c>
      <c r="AL75" s="1005"/>
      <c r="AM75" s="1005"/>
      <c r="AN75" s="1005"/>
      <c r="AO75" s="1006"/>
      <c r="AP75" s="1007">
        <v>140190</v>
      </c>
      <c r="AQ75" s="1005"/>
      <c r="AR75" s="1005"/>
      <c r="AS75" s="1005"/>
      <c r="AT75" s="1006"/>
      <c r="AU75" s="1007" t="s">
        <v>551</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560</v>
      </c>
      <c r="C76" s="1001"/>
      <c r="D76" s="1001"/>
      <c r="E76" s="1001"/>
      <c r="F76" s="1001"/>
      <c r="G76" s="1001"/>
      <c r="H76" s="1001"/>
      <c r="I76" s="1001"/>
      <c r="J76" s="1001"/>
      <c r="K76" s="1001"/>
      <c r="L76" s="1001"/>
      <c r="M76" s="1001"/>
      <c r="N76" s="1001"/>
      <c r="O76" s="1001"/>
      <c r="P76" s="1002"/>
      <c r="Q76" s="1004">
        <v>8559</v>
      </c>
      <c r="R76" s="1005"/>
      <c r="S76" s="1005"/>
      <c r="T76" s="1005"/>
      <c r="U76" s="1006"/>
      <c r="V76" s="1007">
        <v>6038</v>
      </c>
      <c r="W76" s="1005"/>
      <c r="X76" s="1005"/>
      <c r="Y76" s="1005"/>
      <c r="Z76" s="1006"/>
      <c r="AA76" s="1007">
        <v>2521</v>
      </c>
      <c r="AB76" s="1005"/>
      <c r="AC76" s="1005"/>
      <c r="AD76" s="1005"/>
      <c r="AE76" s="1006"/>
      <c r="AF76" s="1007">
        <v>17171</v>
      </c>
      <c r="AG76" s="1005"/>
      <c r="AH76" s="1005"/>
      <c r="AI76" s="1005"/>
      <c r="AJ76" s="1006"/>
      <c r="AK76" s="1007" t="s">
        <v>551</v>
      </c>
      <c r="AL76" s="1005"/>
      <c r="AM76" s="1005"/>
      <c r="AN76" s="1005"/>
      <c r="AO76" s="1006"/>
      <c r="AP76" s="1007">
        <v>18268</v>
      </c>
      <c r="AQ76" s="1005"/>
      <c r="AR76" s="1005"/>
      <c r="AS76" s="1005"/>
      <c r="AT76" s="1006"/>
      <c r="AU76" s="1007" t="s">
        <v>551</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t="s">
        <v>562</v>
      </c>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64902</v>
      </c>
      <c r="AG88" s="985"/>
      <c r="AH88" s="985"/>
      <c r="AI88" s="985"/>
      <c r="AJ88" s="985"/>
      <c r="AK88" s="989"/>
      <c r="AL88" s="989"/>
      <c r="AM88" s="989"/>
      <c r="AN88" s="989"/>
      <c r="AO88" s="989"/>
      <c r="AP88" s="985">
        <v>161903</v>
      </c>
      <c r="AQ88" s="985"/>
      <c r="AR88" s="985"/>
      <c r="AS88" s="985"/>
      <c r="AT88" s="985"/>
      <c r="AU88" s="985">
        <v>1059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8</v>
      </c>
      <c r="CS102" s="977"/>
      <c r="CT102" s="977"/>
      <c r="CU102" s="977"/>
      <c r="CV102" s="978"/>
      <c r="CW102" s="976" t="s">
        <v>551</v>
      </c>
      <c r="CX102" s="977"/>
      <c r="CY102" s="977"/>
      <c r="CZ102" s="977"/>
      <c r="DA102" s="978"/>
      <c r="DB102" s="976" t="s">
        <v>551</v>
      </c>
      <c r="DC102" s="977"/>
      <c r="DD102" s="977"/>
      <c r="DE102" s="977"/>
      <c r="DF102" s="978"/>
      <c r="DG102" s="976">
        <v>497</v>
      </c>
      <c r="DH102" s="977"/>
      <c r="DI102" s="977"/>
      <c r="DJ102" s="977"/>
      <c r="DK102" s="978"/>
      <c r="DL102" s="976" t="s">
        <v>484</v>
      </c>
      <c r="DM102" s="977"/>
      <c r="DN102" s="977"/>
      <c r="DO102" s="977"/>
      <c r="DP102" s="978"/>
      <c r="DQ102" s="976">
        <v>102</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283</v>
      </c>
      <c r="AG109" s="918"/>
      <c r="AH109" s="918"/>
      <c r="AI109" s="918"/>
      <c r="AJ109" s="919"/>
      <c r="AK109" s="920" t="s">
        <v>282</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283</v>
      </c>
      <c r="BW109" s="918"/>
      <c r="BX109" s="918"/>
      <c r="BY109" s="918"/>
      <c r="BZ109" s="919"/>
      <c r="CA109" s="920" t="s">
        <v>282</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283</v>
      </c>
      <c r="DM109" s="918"/>
      <c r="DN109" s="918"/>
      <c r="DO109" s="918"/>
      <c r="DP109" s="919"/>
      <c r="DQ109" s="920" t="s">
        <v>282</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2062948</v>
      </c>
      <c r="AB110" s="903"/>
      <c r="AC110" s="903"/>
      <c r="AD110" s="903"/>
      <c r="AE110" s="904"/>
      <c r="AF110" s="905">
        <v>2066898</v>
      </c>
      <c r="AG110" s="903"/>
      <c r="AH110" s="903"/>
      <c r="AI110" s="903"/>
      <c r="AJ110" s="904"/>
      <c r="AK110" s="905">
        <v>2017707</v>
      </c>
      <c r="AL110" s="903"/>
      <c r="AM110" s="903"/>
      <c r="AN110" s="903"/>
      <c r="AO110" s="904"/>
      <c r="AP110" s="906">
        <v>15.5</v>
      </c>
      <c r="AQ110" s="907"/>
      <c r="AR110" s="907"/>
      <c r="AS110" s="907"/>
      <c r="AT110" s="908"/>
      <c r="AU110" s="950" t="s">
        <v>60</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20438194</v>
      </c>
      <c r="BR110" s="830"/>
      <c r="BS110" s="830"/>
      <c r="BT110" s="830"/>
      <c r="BU110" s="830"/>
      <c r="BV110" s="830">
        <v>20233798</v>
      </c>
      <c r="BW110" s="830"/>
      <c r="BX110" s="830"/>
      <c r="BY110" s="830"/>
      <c r="BZ110" s="830"/>
      <c r="CA110" s="830">
        <v>20042946</v>
      </c>
      <c r="CB110" s="830"/>
      <c r="CC110" s="830"/>
      <c r="CD110" s="830"/>
      <c r="CE110" s="830"/>
      <c r="CF110" s="891">
        <v>154.5</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217848</v>
      </c>
      <c r="BR111" s="801"/>
      <c r="BS111" s="801"/>
      <c r="BT111" s="801"/>
      <c r="BU111" s="801"/>
      <c r="BV111" s="801">
        <v>207717</v>
      </c>
      <c r="BW111" s="801"/>
      <c r="BX111" s="801"/>
      <c r="BY111" s="801"/>
      <c r="BZ111" s="801"/>
      <c r="CA111" s="801">
        <v>322298</v>
      </c>
      <c r="CB111" s="801"/>
      <c r="CC111" s="801"/>
      <c r="CD111" s="801"/>
      <c r="CE111" s="801"/>
      <c r="CF111" s="878">
        <v>2.5</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416</v>
      </c>
      <c r="AB112" s="814"/>
      <c r="AC112" s="814"/>
      <c r="AD112" s="814"/>
      <c r="AE112" s="815"/>
      <c r="AF112" s="816" t="s">
        <v>416</v>
      </c>
      <c r="AG112" s="814"/>
      <c r="AH112" s="814"/>
      <c r="AI112" s="814"/>
      <c r="AJ112" s="815"/>
      <c r="AK112" s="816" t="s">
        <v>416</v>
      </c>
      <c r="AL112" s="814"/>
      <c r="AM112" s="814"/>
      <c r="AN112" s="814"/>
      <c r="AO112" s="815"/>
      <c r="AP112" s="784" t="s">
        <v>416</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16622893</v>
      </c>
      <c r="BR112" s="801"/>
      <c r="BS112" s="801"/>
      <c r="BT112" s="801"/>
      <c r="BU112" s="801"/>
      <c r="BV112" s="801">
        <v>15817128</v>
      </c>
      <c r="BW112" s="801"/>
      <c r="BX112" s="801"/>
      <c r="BY112" s="801"/>
      <c r="BZ112" s="801"/>
      <c r="CA112" s="801">
        <v>14638731</v>
      </c>
      <c r="CB112" s="801"/>
      <c r="CC112" s="801"/>
      <c r="CD112" s="801"/>
      <c r="CE112" s="801"/>
      <c r="CF112" s="878">
        <v>112.8</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416</v>
      </c>
      <c r="DH112" s="801"/>
      <c r="DI112" s="801"/>
      <c r="DJ112" s="801"/>
      <c r="DK112" s="801"/>
      <c r="DL112" s="801" t="s">
        <v>416</v>
      </c>
      <c r="DM112" s="801"/>
      <c r="DN112" s="801"/>
      <c r="DO112" s="801"/>
      <c r="DP112" s="801"/>
      <c r="DQ112" s="801" t="s">
        <v>416</v>
      </c>
      <c r="DR112" s="801"/>
      <c r="DS112" s="801"/>
      <c r="DT112" s="801"/>
      <c r="DU112" s="801"/>
      <c r="DV112" s="853" t="s">
        <v>416</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1388040</v>
      </c>
      <c r="AB113" s="939"/>
      <c r="AC113" s="939"/>
      <c r="AD113" s="939"/>
      <c r="AE113" s="940"/>
      <c r="AF113" s="941">
        <v>1336653</v>
      </c>
      <c r="AG113" s="939"/>
      <c r="AH113" s="939"/>
      <c r="AI113" s="939"/>
      <c r="AJ113" s="940"/>
      <c r="AK113" s="941">
        <v>1249207</v>
      </c>
      <c r="AL113" s="939"/>
      <c r="AM113" s="939"/>
      <c r="AN113" s="939"/>
      <c r="AO113" s="940"/>
      <c r="AP113" s="942">
        <v>9.6</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1361499</v>
      </c>
      <c r="BR113" s="801"/>
      <c r="BS113" s="801"/>
      <c r="BT113" s="801"/>
      <c r="BU113" s="801"/>
      <c r="BV113" s="801">
        <v>1265849</v>
      </c>
      <c r="BW113" s="801"/>
      <c r="BX113" s="801"/>
      <c r="BY113" s="801"/>
      <c r="BZ113" s="801"/>
      <c r="CA113" s="801">
        <v>1058657</v>
      </c>
      <c r="CB113" s="801"/>
      <c r="CC113" s="801"/>
      <c r="CD113" s="801"/>
      <c r="CE113" s="801"/>
      <c r="CF113" s="878">
        <v>8.1999999999999993</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416</v>
      </c>
      <c r="DH113" s="814"/>
      <c r="DI113" s="814"/>
      <c r="DJ113" s="814"/>
      <c r="DK113" s="815"/>
      <c r="DL113" s="816" t="s">
        <v>416</v>
      </c>
      <c r="DM113" s="814"/>
      <c r="DN113" s="814"/>
      <c r="DO113" s="814"/>
      <c r="DP113" s="815"/>
      <c r="DQ113" s="816" t="s">
        <v>416</v>
      </c>
      <c r="DR113" s="814"/>
      <c r="DS113" s="814"/>
      <c r="DT113" s="814"/>
      <c r="DU113" s="815"/>
      <c r="DV113" s="784" t="s">
        <v>416</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273814</v>
      </c>
      <c r="AB114" s="814"/>
      <c r="AC114" s="814"/>
      <c r="AD114" s="814"/>
      <c r="AE114" s="815"/>
      <c r="AF114" s="816">
        <v>278417</v>
      </c>
      <c r="AG114" s="814"/>
      <c r="AH114" s="814"/>
      <c r="AI114" s="814"/>
      <c r="AJ114" s="815"/>
      <c r="AK114" s="816">
        <v>292837</v>
      </c>
      <c r="AL114" s="814"/>
      <c r="AM114" s="814"/>
      <c r="AN114" s="814"/>
      <c r="AO114" s="815"/>
      <c r="AP114" s="784">
        <v>2.2999999999999998</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3656633</v>
      </c>
      <c r="BR114" s="801"/>
      <c r="BS114" s="801"/>
      <c r="BT114" s="801"/>
      <c r="BU114" s="801"/>
      <c r="BV114" s="801">
        <v>3275582</v>
      </c>
      <c r="BW114" s="801"/>
      <c r="BX114" s="801"/>
      <c r="BY114" s="801"/>
      <c r="BZ114" s="801"/>
      <c r="CA114" s="801">
        <v>3045330</v>
      </c>
      <c r="CB114" s="801"/>
      <c r="CC114" s="801"/>
      <c r="CD114" s="801"/>
      <c r="CE114" s="801"/>
      <c r="CF114" s="878">
        <v>23.5</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416</v>
      </c>
      <c r="DH114" s="814"/>
      <c r="DI114" s="814"/>
      <c r="DJ114" s="814"/>
      <c r="DK114" s="815"/>
      <c r="DL114" s="816" t="s">
        <v>416</v>
      </c>
      <c r="DM114" s="814"/>
      <c r="DN114" s="814"/>
      <c r="DO114" s="814"/>
      <c r="DP114" s="815"/>
      <c r="DQ114" s="816" t="s">
        <v>416</v>
      </c>
      <c r="DR114" s="814"/>
      <c r="DS114" s="814"/>
      <c r="DT114" s="814"/>
      <c r="DU114" s="815"/>
      <c r="DV114" s="784" t="s">
        <v>416</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1578</v>
      </c>
      <c r="AB115" s="939"/>
      <c r="AC115" s="939"/>
      <c r="AD115" s="939"/>
      <c r="AE115" s="940"/>
      <c r="AF115" s="941" t="s">
        <v>416</v>
      </c>
      <c r="AG115" s="939"/>
      <c r="AH115" s="939"/>
      <c r="AI115" s="939"/>
      <c r="AJ115" s="940"/>
      <c r="AK115" s="941" t="s">
        <v>416</v>
      </c>
      <c r="AL115" s="939"/>
      <c r="AM115" s="939"/>
      <c r="AN115" s="939"/>
      <c r="AO115" s="940"/>
      <c r="AP115" s="942" t="s">
        <v>416</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v>101470</v>
      </c>
      <c r="BR115" s="801"/>
      <c r="BS115" s="801"/>
      <c r="BT115" s="801"/>
      <c r="BU115" s="801"/>
      <c r="BV115" s="801">
        <v>226334</v>
      </c>
      <c r="BW115" s="801"/>
      <c r="BX115" s="801"/>
      <c r="BY115" s="801"/>
      <c r="BZ115" s="801"/>
      <c r="CA115" s="801">
        <v>101739</v>
      </c>
      <c r="CB115" s="801"/>
      <c r="CC115" s="801"/>
      <c r="CD115" s="801"/>
      <c r="CE115" s="801"/>
      <c r="CF115" s="878">
        <v>0.8</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217848</v>
      </c>
      <c r="DH115" s="814"/>
      <c r="DI115" s="814"/>
      <c r="DJ115" s="814"/>
      <c r="DK115" s="815"/>
      <c r="DL115" s="816">
        <v>207717</v>
      </c>
      <c r="DM115" s="814"/>
      <c r="DN115" s="814"/>
      <c r="DO115" s="814"/>
      <c r="DP115" s="815"/>
      <c r="DQ115" s="816">
        <v>322298</v>
      </c>
      <c r="DR115" s="814"/>
      <c r="DS115" s="814"/>
      <c r="DT115" s="814"/>
      <c r="DU115" s="815"/>
      <c r="DV115" s="784">
        <v>2.5</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484</v>
      </c>
      <c r="AB116" s="814"/>
      <c r="AC116" s="814"/>
      <c r="AD116" s="814"/>
      <c r="AE116" s="815"/>
      <c r="AF116" s="816">
        <v>419</v>
      </c>
      <c r="AG116" s="814"/>
      <c r="AH116" s="814"/>
      <c r="AI116" s="814"/>
      <c r="AJ116" s="815"/>
      <c r="AK116" s="816">
        <v>151</v>
      </c>
      <c r="AL116" s="814"/>
      <c r="AM116" s="814"/>
      <c r="AN116" s="814"/>
      <c r="AO116" s="815"/>
      <c r="AP116" s="784">
        <v>0</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416</v>
      </c>
      <c r="BR116" s="801"/>
      <c r="BS116" s="801"/>
      <c r="BT116" s="801"/>
      <c r="BU116" s="801"/>
      <c r="BV116" s="801" t="s">
        <v>416</v>
      </c>
      <c r="BW116" s="801"/>
      <c r="BX116" s="801"/>
      <c r="BY116" s="801"/>
      <c r="BZ116" s="801"/>
      <c r="CA116" s="801" t="s">
        <v>416</v>
      </c>
      <c r="CB116" s="801"/>
      <c r="CC116" s="801"/>
      <c r="CD116" s="801"/>
      <c r="CE116" s="801"/>
      <c r="CF116" s="878" t="s">
        <v>416</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416</v>
      </c>
      <c r="DH116" s="814"/>
      <c r="DI116" s="814"/>
      <c r="DJ116" s="814"/>
      <c r="DK116" s="815"/>
      <c r="DL116" s="816" t="s">
        <v>416</v>
      </c>
      <c r="DM116" s="814"/>
      <c r="DN116" s="814"/>
      <c r="DO116" s="814"/>
      <c r="DP116" s="815"/>
      <c r="DQ116" s="816" t="s">
        <v>416</v>
      </c>
      <c r="DR116" s="814"/>
      <c r="DS116" s="814"/>
      <c r="DT116" s="814"/>
      <c r="DU116" s="815"/>
      <c r="DV116" s="784" t="s">
        <v>416</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3726864</v>
      </c>
      <c r="AB117" s="925"/>
      <c r="AC117" s="925"/>
      <c r="AD117" s="925"/>
      <c r="AE117" s="926"/>
      <c r="AF117" s="928">
        <v>3682387</v>
      </c>
      <c r="AG117" s="925"/>
      <c r="AH117" s="925"/>
      <c r="AI117" s="925"/>
      <c r="AJ117" s="926"/>
      <c r="AK117" s="928">
        <v>3559902</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283</v>
      </c>
      <c r="AG118" s="918"/>
      <c r="AH118" s="918"/>
      <c r="AI118" s="918"/>
      <c r="AJ118" s="919"/>
      <c r="AK118" s="920" t="s">
        <v>282</v>
      </c>
      <c r="AL118" s="918"/>
      <c r="AM118" s="918"/>
      <c r="AN118" s="918"/>
      <c r="AO118" s="919"/>
      <c r="AP118" s="921" t="s">
        <v>404</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434</v>
      </c>
      <c r="BP118" s="868"/>
      <c r="BQ118" s="887">
        <v>42398537</v>
      </c>
      <c r="BR118" s="888"/>
      <c r="BS118" s="888"/>
      <c r="BT118" s="888"/>
      <c r="BU118" s="888"/>
      <c r="BV118" s="888">
        <v>41026408</v>
      </c>
      <c r="BW118" s="888"/>
      <c r="BX118" s="888"/>
      <c r="BY118" s="888"/>
      <c r="BZ118" s="888"/>
      <c r="CA118" s="888">
        <v>39209701</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3457339</v>
      </c>
      <c r="BR119" s="830"/>
      <c r="BS119" s="830"/>
      <c r="BT119" s="830"/>
      <c r="BU119" s="830"/>
      <c r="BV119" s="830">
        <v>3236858</v>
      </c>
      <c r="BW119" s="830"/>
      <c r="BX119" s="830"/>
      <c r="BY119" s="830"/>
      <c r="BZ119" s="830"/>
      <c r="CA119" s="830">
        <v>2842509</v>
      </c>
      <c r="CB119" s="830"/>
      <c r="CC119" s="830"/>
      <c r="CD119" s="830"/>
      <c r="CE119" s="830"/>
      <c r="CF119" s="891">
        <v>21.9</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6498010</v>
      </c>
      <c r="BR120" s="801"/>
      <c r="BS120" s="801"/>
      <c r="BT120" s="801"/>
      <c r="BU120" s="801"/>
      <c r="BV120" s="801">
        <v>6373198</v>
      </c>
      <c r="BW120" s="801"/>
      <c r="BX120" s="801"/>
      <c r="BY120" s="801"/>
      <c r="BZ120" s="801"/>
      <c r="CA120" s="801">
        <v>6236449</v>
      </c>
      <c r="CB120" s="801"/>
      <c r="CC120" s="801"/>
      <c r="CD120" s="801"/>
      <c r="CE120" s="801"/>
      <c r="CF120" s="878">
        <v>48.1</v>
      </c>
      <c r="CG120" s="879"/>
      <c r="CH120" s="879"/>
      <c r="CI120" s="879"/>
      <c r="CJ120" s="879"/>
      <c r="CK120" s="880" t="s">
        <v>440</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t="s">
        <v>109</v>
      </c>
      <c r="DH120" s="830"/>
      <c r="DI120" s="830"/>
      <c r="DJ120" s="830"/>
      <c r="DK120" s="830"/>
      <c r="DL120" s="830">
        <v>12223724</v>
      </c>
      <c r="DM120" s="830"/>
      <c r="DN120" s="830"/>
      <c r="DO120" s="830"/>
      <c r="DP120" s="830"/>
      <c r="DQ120" s="830">
        <v>11570831</v>
      </c>
      <c r="DR120" s="830"/>
      <c r="DS120" s="830"/>
      <c r="DT120" s="830"/>
      <c r="DU120" s="830"/>
      <c r="DV120" s="831">
        <v>89.2</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27386286</v>
      </c>
      <c r="BR121" s="888"/>
      <c r="BS121" s="888"/>
      <c r="BT121" s="888"/>
      <c r="BU121" s="888"/>
      <c r="BV121" s="888">
        <v>27311133</v>
      </c>
      <c r="BW121" s="888"/>
      <c r="BX121" s="888"/>
      <c r="BY121" s="888"/>
      <c r="BZ121" s="888"/>
      <c r="CA121" s="888">
        <v>27611614</v>
      </c>
      <c r="CB121" s="888"/>
      <c r="CC121" s="888"/>
      <c r="CD121" s="888"/>
      <c r="CE121" s="888"/>
      <c r="CF121" s="889">
        <v>212.8</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4308517</v>
      </c>
      <c r="DH121" s="801"/>
      <c r="DI121" s="801"/>
      <c r="DJ121" s="801"/>
      <c r="DK121" s="801"/>
      <c r="DL121" s="801">
        <v>3591254</v>
      </c>
      <c r="DM121" s="801"/>
      <c r="DN121" s="801"/>
      <c r="DO121" s="801"/>
      <c r="DP121" s="801"/>
      <c r="DQ121" s="801">
        <v>3063877</v>
      </c>
      <c r="DR121" s="801"/>
      <c r="DS121" s="801"/>
      <c r="DT121" s="801"/>
      <c r="DU121" s="801"/>
      <c r="DV121" s="853">
        <v>23.6</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443</v>
      </c>
      <c r="BP122" s="868"/>
      <c r="BQ122" s="869">
        <v>37341635</v>
      </c>
      <c r="BR122" s="870"/>
      <c r="BS122" s="870"/>
      <c r="BT122" s="870"/>
      <c r="BU122" s="870"/>
      <c r="BV122" s="870">
        <v>36921189</v>
      </c>
      <c r="BW122" s="870"/>
      <c r="BX122" s="870"/>
      <c r="BY122" s="870"/>
      <c r="BZ122" s="870"/>
      <c r="CA122" s="870">
        <v>36690572</v>
      </c>
      <c r="CB122" s="870"/>
      <c r="CC122" s="870"/>
      <c r="CD122" s="870"/>
      <c r="CE122" s="870"/>
      <c r="CF122" s="773"/>
      <c r="CG122" s="774"/>
      <c r="CH122" s="774"/>
      <c r="CI122" s="774"/>
      <c r="CJ122" s="871"/>
      <c r="CK122" s="881"/>
      <c r="CL122" s="842"/>
      <c r="CM122" s="842"/>
      <c r="CN122" s="842"/>
      <c r="CO122" s="843"/>
      <c r="CP122" s="858" t="s">
        <v>379</v>
      </c>
      <c r="CQ122" s="859"/>
      <c r="CR122" s="859"/>
      <c r="CS122" s="859"/>
      <c r="CT122" s="859"/>
      <c r="CU122" s="859"/>
      <c r="CV122" s="859"/>
      <c r="CW122" s="859"/>
      <c r="CX122" s="859"/>
      <c r="CY122" s="859"/>
      <c r="CZ122" s="859"/>
      <c r="DA122" s="859"/>
      <c r="DB122" s="859"/>
      <c r="DC122" s="859"/>
      <c r="DD122" s="859"/>
      <c r="DE122" s="859"/>
      <c r="DF122" s="860"/>
      <c r="DG122" s="800">
        <v>2285</v>
      </c>
      <c r="DH122" s="801"/>
      <c r="DI122" s="801"/>
      <c r="DJ122" s="801"/>
      <c r="DK122" s="801"/>
      <c r="DL122" s="801">
        <v>2150</v>
      </c>
      <c r="DM122" s="801"/>
      <c r="DN122" s="801"/>
      <c r="DO122" s="801"/>
      <c r="DP122" s="801"/>
      <c r="DQ122" s="801">
        <v>4023</v>
      </c>
      <c r="DR122" s="801"/>
      <c r="DS122" s="801"/>
      <c r="DT122" s="801"/>
      <c r="DU122" s="801"/>
      <c r="DV122" s="853">
        <v>0</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40.299999999999997</v>
      </c>
      <c r="BR123" s="862"/>
      <c r="BS123" s="862"/>
      <c r="BT123" s="862"/>
      <c r="BU123" s="862"/>
      <c r="BV123" s="862">
        <v>32.9</v>
      </c>
      <c r="BW123" s="862"/>
      <c r="BX123" s="862"/>
      <c r="BY123" s="862"/>
      <c r="BZ123" s="862"/>
      <c r="CA123" s="862">
        <v>19.399999999999999</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t="s">
        <v>446</v>
      </c>
      <c r="DH123" s="814"/>
      <c r="DI123" s="814"/>
      <c r="DJ123" s="814"/>
      <c r="DK123" s="815"/>
      <c r="DL123" s="816" t="s">
        <v>446</v>
      </c>
      <c r="DM123" s="814"/>
      <c r="DN123" s="814"/>
      <c r="DO123" s="814"/>
      <c r="DP123" s="815"/>
      <c r="DQ123" s="816" t="s">
        <v>446</v>
      </c>
      <c r="DR123" s="814"/>
      <c r="DS123" s="814"/>
      <c r="DT123" s="814"/>
      <c r="DU123" s="815"/>
      <c r="DV123" s="784" t="s">
        <v>446</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446</v>
      </c>
      <c r="AB124" s="814"/>
      <c r="AC124" s="814"/>
      <c r="AD124" s="814"/>
      <c r="AE124" s="815"/>
      <c r="AF124" s="816" t="s">
        <v>446</v>
      </c>
      <c r="AG124" s="814"/>
      <c r="AH124" s="814"/>
      <c r="AI124" s="814"/>
      <c r="AJ124" s="815"/>
      <c r="AK124" s="816" t="s">
        <v>446</v>
      </c>
      <c r="AL124" s="814"/>
      <c r="AM124" s="814"/>
      <c r="AN124" s="814"/>
      <c r="AO124" s="815"/>
      <c r="AP124" s="784" t="s">
        <v>446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v>12312091</v>
      </c>
      <c r="DH124" s="747"/>
      <c r="DI124" s="747"/>
      <c r="DJ124" s="747"/>
      <c r="DK124" s="748"/>
      <c r="DL124" s="749" t="s">
        <v>446</v>
      </c>
      <c r="DM124" s="747"/>
      <c r="DN124" s="747"/>
      <c r="DO124" s="747"/>
      <c r="DP124" s="748"/>
      <c r="DQ124" s="749" t="s">
        <v>446</v>
      </c>
      <c r="DR124" s="747"/>
      <c r="DS124" s="747"/>
      <c r="DT124" s="747"/>
      <c r="DU124" s="748"/>
      <c r="DV124" s="837" t="s">
        <v>446</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446</v>
      </c>
      <c r="AB125" s="814"/>
      <c r="AC125" s="814"/>
      <c r="AD125" s="814"/>
      <c r="AE125" s="815"/>
      <c r="AF125" s="816" t="s">
        <v>446</v>
      </c>
      <c r="AG125" s="814"/>
      <c r="AH125" s="814"/>
      <c r="AI125" s="814"/>
      <c r="AJ125" s="815"/>
      <c r="AK125" s="816" t="s">
        <v>446</v>
      </c>
      <c r="AL125" s="814"/>
      <c r="AM125" s="814"/>
      <c r="AN125" s="814"/>
      <c r="AO125" s="815"/>
      <c r="AP125" s="784" t="s">
        <v>446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446</v>
      </c>
      <c r="DH125" s="830"/>
      <c r="DI125" s="830"/>
      <c r="DJ125" s="830"/>
      <c r="DK125" s="830"/>
      <c r="DL125" s="830" t="s">
        <v>446</v>
      </c>
      <c r="DM125" s="830"/>
      <c r="DN125" s="830"/>
      <c r="DO125" s="830"/>
      <c r="DP125" s="830"/>
      <c r="DQ125" s="830" t="s">
        <v>446</v>
      </c>
      <c r="DR125" s="830"/>
      <c r="DS125" s="830"/>
      <c r="DT125" s="830"/>
      <c r="DU125" s="830"/>
      <c r="DV125" s="831" t="s">
        <v>446</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1578</v>
      </c>
      <c r="AB126" s="814"/>
      <c r="AC126" s="814"/>
      <c r="AD126" s="814"/>
      <c r="AE126" s="815"/>
      <c r="AF126" s="816" t="s">
        <v>446</v>
      </c>
      <c r="AG126" s="814"/>
      <c r="AH126" s="814"/>
      <c r="AI126" s="814"/>
      <c r="AJ126" s="815"/>
      <c r="AK126" s="816" t="s">
        <v>446</v>
      </c>
      <c r="AL126" s="814"/>
      <c r="AM126" s="814"/>
      <c r="AN126" s="814"/>
      <c r="AO126" s="815"/>
      <c r="AP126" s="784" t="s">
        <v>446</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v>101470</v>
      </c>
      <c r="DH126" s="801"/>
      <c r="DI126" s="801"/>
      <c r="DJ126" s="801"/>
      <c r="DK126" s="801"/>
      <c r="DL126" s="801">
        <v>226334</v>
      </c>
      <c r="DM126" s="801"/>
      <c r="DN126" s="801"/>
      <c r="DO126" s="801"/>
      <c r="DP126" s="801"/>
      <c r="DQ126" s="801">
        <v>101739</v>
      </c>
      <c r="DR126" s="801"/>
      <c r="DS126" s="801"/>
      <c r="DT126" s="801"/>
      <c r="DU126" s="801"/>
      <c r="DV126" s="853">
        <v>0.8</v>
      </c>
      <c r="DW126" s="853"/>
      <c r="DX126" s="853"/>
      <c r="DY126" s="853"/>
      <c r="DZ126" s="854"/>
    </row>
    <row r="127" spans="1:130" s="197" customFormat="1" ht="26.25" customHeight="1" thickBot="1">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446</v>
      </c>
      <c r="AB127" s="814"/>
      <c r="AC127" s="814"/>
      <c r="AD127" s="814"/>
      <c r="AE127" s="815"/>
      <c r="AF127" s="816" t="s">
        <v>446</v>
      </c>
      <c r="AG127" s="814"/>
      <c r="AH127" s="814"/>
      <c r="AI127" s="814"/>
      <c r="AJ127" s="815"/>
      <c r="AK127" s="816" t="s">
        <v>446</v>
      </c>
      <c r="AL127" s="814"/>
      <c r="AM127" s="814"/>
      <c r="AN127" s="814"/>
      <c r="AO127" s="815"/>
      <c r="AP127" s="784" t="s">
        <v>446</v>
      </c>
      <c r="AQ127" s="785"/>
      <c r="AR127" s="785"/>
      <c r="AS127" s="785"/>
      <c r="AT127" s="786"/>
      <c r="AU127" s="233"/>
      <c r="AV127" s="233"/>
      <c r="AW127" s="233"/>
      <c r="AX127" s="787" t="s">
        <v>456</v>
      </c>
      <c r="AY127" s="788"/>
      <c r="AZ127" s="788"/>
      <c r="BA127" s="788"/>
      <c r="BB127" s="788"/>
      <c r="BC127" s="788"/>
      <c r="BD127" s="788"/>
      <c r="BE127" s="789"/>
      <c r="BF127" s="790" t="s">
        <v>446</v>
      </c>
      <c r="BG127" s="791"/>
      <c r="BH127" s="791"/>
      <c r="BI127" s="791"/>
      <c r="BJ127" s="791"/>
      <c r="BK127" s="791"/>
      <c r="BL127" s="792"/>
      <c r="BM127" s="790">
        <v>12.78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t="s">
        <v>458</v>
      </c>
      <c r="DH127" s="850"/>
      <c r="DI127" s="850"/>
      <c r="DJ127" s="850"/>
      <c r="DK127" s="850"/>
      <c r="DL127" s="850" t="s">
        <v>446</v>
      </c>
      <c r="DM127" s="850"/>
      <c r="DN127" s="850"/>
      <c r="DO127" s="850"/>
      <c r="DP127" s="850"/>
      <c r="DQ127" s="850" t="s">
        <v>446</v>
      </c>
      <c r="DR127" s="850"/>
      <c r="DS127" s="850"/>
      <c r="DT127" s="850"/>
      <c r="DU127" s="850"/>
      <c r="DV127" s="851" t="s">
        <v>446</v>
      </c>
      <c r="DW127" s="851"/>
      <c r="DX127" s="851"/>
      <c r="DY127" s="851"/>
      <c r="DZ127" s="852"/>
    </row>
    <row r="128" spans="1:130" s="197" customFormat="1" ht="26.25" customHeight="1">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419313</v>
      </c>
      <c r="AB128" s="754"/>
      <c r="AC128" s="754"/>
      <c r="AD128" s="754"/>
      <c r="AE128" s="755"/>
      <c r="AF128" s="756">
        <v>455933</v>
      </c>
      <c r="AG128" s="754"/>
      <c r="AH128" s="754"/>
      <c r="AI128" s="754"/>
      <c r="AJ128" s="755"/>
      <c r="AK128" s="756">
        <v>430311</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462</v>
      </c>
      <c r="BG128" s="821"/>
      <c r="BH128" s="821"/>
      <c r="BI128" s="821"/>
      <c r="BJ128" s="821"/>
      <c r="BK128" s="821"/>
      <c r="BL128" s="822"/>
      <c r="BM128" s="820">
        <v>17.78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463</v>
      </c>
      <c r="X129" s="811"/>
      <c r="Y129" s="811"/>
      <c r="Z129" s="812"/>
      <c r="AA129" s="813">
        <v>14491642</v>
      </c>
      <c r="AB129" s="814"/>
      <c r="AC129" s="814"/>
      <c r="AD129" s="814"/>
      <c r="AE129" s="815"/>
      <c r="AF129" s="816">
        <v>14501937</v>
      </c>
      <c r="AG129" s="814"/>
      <c r="AH129" s="814"/>
      <c r="AI129" s="814"/>
      <c r="AJ129" s="815"/>
      <c r="AK129" s="816">
        <v>14932745</v>
      </c>
      <c r="AL129" s="814"/>
      <c r="AM129" s="814"/>
      <c r="AN129" s="814"/>
      <c r="AO129" s="815"/>
      <c r="AP129" s="817"/>
      <c r="AQ129" s="818"/>
      <c r="AR129" s="818"/>
      <c r="AS129" s="818"/>
      <c r="AT129" s="819"/>
      <c r="AU129" s="235"/>
      <c r="AV129" s="235"/>
      <c r="AW129" s="235"/>
      <c r="AX129" s="802" t="s">
        <v>464</v>
      </c>
      <c r="AY129" s="798"/>
      <c r="AZ129" s="798"/>
      <c r="BA129" s="798"/>
      <c r="BB129" s="798"/>
      <c r="BC129" s="798"/>
      <c r="BD129" s="798"/>
      <c r="BE129" s="799"/>
      <c r="BF129" s="803">
        <v>9.6999999999999993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466</v>
      </c>
      <c r="X130" s="811"/>
      <c r="Y130" s="811"/>
      <c r="Z130" s="812"/>
      <c r="AA130" s="813">
        <v>1946732</v>
      </c>
      <c r="AB130" s="814"/>
      <c r="AC130" s="814"/>
      <c r="AD130" s="814"/>
      <c r="AE130" s="815"/>
      <c r="AF130" s="816">
        <v>2059508</v>
      </c>
      <c r="AG130" s="814"/>
      <c r="AH130" s="814"/>
      <c r="AI130" s="814"/>
      <c r="AJ130" s="815"/>
      <c r="AK130" s="816">
        <v>1957113</v>
      </c>
      <c r="AL130" s="814"/>
      <c r="AM130" s="814"/>
      <c r="AN130" s="814"/>
      <c r="AO130" s="815"/>
      <c r="AP130" s="817"/>
      <c r="AQ130" s="818"/>
      <c r="AR130" s="818"/>
      <c r="AS130" s="818"/>
      <c r="AT130" s="819"/>
      <c r="AU130" s="235"/>
      <c r="AV130" s="235"/>
      <c r="AW130" s="235"/>
      <c r="AX130" s="781" t="s">
        <v>467</v>
      </c>
      <c r="AY130" s="782"/>
      <c r="AZ130" s="782"/>
      <c r="BA130" s="782"/>
      <c r="BB130" s="782"/>
      <c r="BC130" s="782"/>
      <c r="BD130" s="782"/>
      <c r="BE130" s="783"/>
      <c r="BF130" s="735">
        <v>19.399999999999999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12544910</v>
      </c>
      <c r="AB131" s="747"/>
      <c r="AC131" s="747"/>
      <c r="AD131" s="747"/>
      <c r="AE131" s="748"/>
      <c r="AF131" s="749">
        <v>12442429</v>
      </c>
      <c r="AG131" s="747"/>
      <c r="AH131" s="747"/>
      <c r="AI131" s="747"/>
      <c r="AJ131" s="748"/>
      <c r="AK131" s="749">
        <v>12975632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470</v>
      </c>
      <c r="W132" s="767"/>
      <c r="X132" s="767"/>
      <c r="Y132" s="767"/>
      <c r="Z132" s="768"/>
      <c r="AA132" s="769">
        <v>10.847578820000001</v>
      </c>
      <c r="AB132" s="770"/>
      <c r="AC132" s="770"/>
      <c r="AD132" s="770"/>
      <c r="AE132" s="771"/>
      <c r="AF132" s="772">
        <v>9.3787635839999997</v>
      </c>
      <c r="AG132" s="770"/>
      <c r="AH132" s="770"/>
      <c r="AI132" s="770"/>
      <c r="AJ132" s="771"/>
      <c r="AK132" s="772">
        <v>9.0359991710000003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471</v>
      </c>
      <c r="W133" s="776"/>
      <c r="X133" s="776"/>
      <c r="Y133" s="776"/>
      <c r="Z133" s="777"/>
      <c r="AA133" s="778">
        <v>9.8000000000000007</v>
      </c>
      <c r="AB133" s="779"/>
      <c r="AC133" s="779"/>
      <c r="AD133" s="779"/>
      <c r="AE133" s="780"/>
      <c r="AF133" s="778">
        <v>9.9</v>
      </c>
      <c r="AG133" s="779"/>
      <c r="AH133" s="779"/>
      <c r="AI133" s="779"/>
      <c r="AJ133" s="780"/>
      <c r="AK133" s="778">
        <v>9.6999999999999993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R15" sqref="R15:V15"/>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election activeCell="R15" sqref="R15:V1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R15" sqref="R15:V1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9" t="s">
        <v>474</v>
      </c>
      <c r="L7" s="254"/>
      <c r="M7" s="255" t="s">
        <v>475</v>
      </c>
      <c r="N7" s="256"/>
    </row>
    <row r="8" spans="1:16">
      <c r="A8" s="248"/>
      <c r="B8" s="244"/>
      <c r="C8" s="244"/>
      <c r="D8" s="244"/>
      <c r="E8" s="244"/>
      <c r="F8" s="244"/>
      <c r="G8" s="257"/>
      <c r="H8" s="258"/>
      <c r="I8" s="258"/>
      <c r="J8" s="259"/>
      <c r="K8" s="1150"/>
      <c r="L8" s="260" t="s">
        <v>476</v>
      </c>
      <c r="M8" s="261" t="s">
        <v>477</v>
      </c>
      <c r="N8" s="262" t="s">
        <v>478</v>
      </c>
    </row>
    <row r="9" spans="1:16">
      <c r="A9" s="248"/>
      <c r="B9" s="244"/>
      <c r="C9" s="244"/>
      <c r="D9" s="244"/>
      <c r="E9" s="244"/>
      <c r="F9" s="244"/>
      <c r="G9" s="1163" t="s">
        <v>479</v>
      </c>
      <c r="H9" s="1164"/>
      <c r="I9" s="1164"/>
      <c r="J9" s="1165"/>
      <c r="K9" s="263">
        <v>4152689</v>
      </c>
      <c r="L9" s="264">
        <v>58207</v>
      </c>
      <c r="M9" s="265">
        <v>62416</v>
      </c>
      <c r="N9" s="266">
        <v>-6.7</v>
      </c>
    </row>
    <row r="10" spans="1:16">
      <c r="A10" s="248"/>
      <c r="B10" s="244"/>
      <c r="C10" s="244"/>
      <c r="D10" s="244"/>
      <c r="E10" s="244"/>
      <c r="F10" s="244"/>
      <c r="G10" s="1163" t="s">
        <v>480</v>
      </c>
      <c r="H10" s="1164"/>
      <c r="I10" s="1164"/>
      <c r="J10" s="1165"/>
      <c r="K10" s="267">
        <v>224233</v>
      </c>
      <c r="L10" s="268">
        <v>3143</v>
      </c>
      <c r="M10" s="269">
        <v>5506</v>
      </c>
      <c r="N10" s="270">
        <v>-42.9</v>
      </c>
    </row>
    <row r="11" spans="1:16" ht="13.5" customHeight="1">
      <c r="A11" s="248"/>
      <c r="B11" s="244"/>
      <c r="C11" s="244"/>
      <c r="D11" s="244"/>
      <c r="E11" s="244"/>
      <c r="F11" s="244"/>
      <c r="G11" s="1163" t="s">
        <v>481</v>
      </c>
      <c r="H11" s="1164"/>
      <c r="I11" s="1164"/>
      <c r="J11" s="1165"/>
      <c r="K11" s="267">
        <v>968114</v>
      </c>
      <c r="L11" s="268">
        <v>13570</v>
      </c>
      <c r="M11" s="269">
        <v>5414</v>
      </c>
      <c r="N11" s="270">
        <v>150.6</v>
      </c>
    </row>
    <row r="12" spans="1:16" ht="13.5" customHeight="1">
      <c r="A12" s="248"/>
      <c r="B12" s="244"/>
      <c r="C12" s="244"/>
      <c r="D12" s="244"/>
      <c r="E12" s="244"/>
      <c r="F12" s="244"/>
      <c r="G12" s="1163" t="s">
        <v>482</v>
      </c>
      <c r="H12" s="1164"/>
      <c r="I12" s="1164"/>
      <c r="J12" s="1165"/>
      <c r="K12" s="267">
        <v>188186</v>
      </c>
      <c r="L12" s="268">
        <v>2638</v>
      </c>
      <c r="M12" s="269">
        <v>1117</v>
      </c>
      <c r="N12" s="270">
        <v>136.19999999999999</v>
      </c>
    </row>
    <row r="13" spans="1:16" ht="13.5" customHeight="1">
      <c r="A13" s="248"/>
      <c r="B13" s="244"/>
      <c r="C13" s="244"/>
      <c r="D13" s="244"/>
      <c r="E13" s="244"/>
      <c r="F13" s="244"/>
      <c r="G13" s="1163" t="s">
        <v>483</v>
      </c>
      <c r="H13" s="1164"/>
      <c r="I13" s="1164"/>
      <c r="J13" s="1165"/>
      <c r="K13" s="267" t="s">
        <v>484</v>
      </c>
      <c r="L13" s="268" t="s">
        <v>484</v>
      </c>
      <c r="M13" s="269">
        <v>0</v>
      </c>
      <c r="N13" s="270" t="s">
        <v>484</v>
      </c>
    </row>
    <row r="14" spans="1:16" ht="13.5" customHeight="1">
      <c r="A14" s="248"/>
      <c r="B14" s="244"/>
      <c r="C14" s="244"/>
      <c r="D14" s="244"/>
      <c r="E14" s="244"/>
      <c r="F14" s="244"/>
      <c r="G14" s="1163" t="s">
        <v>485</v>
      </c>
      <c r="H14" s="1164"/>
      <c r="I14" s="1164"/>
      <c r="J14" s="1165"/>
      <c r="K14" s="267">
        <v>242941</v>
      </c>
      <c r="L14" s="268">
        <v>3405</v>
      </c>
      <c r="M14" s="269">
        <v>2298</v>
      </c>
      <c r="N14" s="270">
        <v>48.2</v>
      </c>
    </row>
    <row r="15" spans="1:16" ht="13.5" customHeight="1">
      <c r="A15" s="248"/>
      <c r="B15" s="244"/>
      <c r="C15" s="244"/>
      <c r="D15" s="244"/>
      <c r="E15" s="244"/>
      <c r="F15" s="244"/>
      <c r="G15" s="1163" t="s">
        <v>486</v>
      </c>
      <c r="H15" s="1164"/>
      <c r="I15" s="1164"/>
      <c r="J15" s="1165"/>
      <c r="K15" s="267">
        <v>22960</v>
      </c>
      <c r="L15" s="268">
        <v>322</v>
      </c>
      <c r="M15" s="269">
        <v>1592</v>
      </c>
      <c r="N15" s="270">
        <v>-79.8</v>
      </c>
    </row>
    <row r="16" spans="1:16">
      <c r="A16" s="248"/>
      <c r="B16" s="244"/>
      <c r="C16" s="244"/>
      <c r="D16" s="244"/>
      <c r="E16" s="244"/>
      <c r="F16" s="244"/>
      <c r="G16" s="1166" t="s">
        <v>487</v>
      </c>
      <c r="H16" s="1167"/>
      <c r="I16" s="1167"/>
      <c r="J16" s="1168"/>
      <c r="K16" s="268">
        <v>-408983</v>
      </c>
      <c r="L16" s="268">
        <v>-5733</v>
      </c>
      <c r="M16" s="269">
        <v>-6284</v>
      </c>
      <c r="N16" s="270">
        <v>-8.8000000000000007</v>
      </c>
    </row>
    <row r="17" spans="1:16">
      <c r="A17" s="248"/>
      <c r="B17" s="244"/>
      <c r="C17" s="244"/>
      <c r="D17" s="244"/>
      <c r="E17" s="244"/>
      <c r="F17" s="244"/>
      <c r="G17" s="1166" t="s">
        <v>166</v>
      </c>
      <c r="H17" s="1167"/>
      <c r="I17" s="1167"/>
      <c r="J17" s="1168"/>
      <c r="K17" s="268">
        <v>5390140</v>
      </c>
      <c r="L17" s="268">
        <v>75551</v>
      </c>
      <c r="M17" s="269">
        <v>72059</v>
      </c>
      <c r="N17" s="270">
        <v>4.8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60" t="s">
        <v>492</v>
      </c>
      <c r="H21" s="1161"/>
      <c r="I21" s="1161"/>
      <c r="J21" s="1162"/>
      <c r="K21" s="280">
        <v>5.56</v>
      </c>
      <c r="L21" s="281">
        <v>7.1</v>
      </c>
      <c r="M21" s="282">
        <v>-1.54</v>
      </c>
      <c r="N21" s="249"/>
      <c r="O21" s="283"/>
      <c r="P21" s="279"/>
    </row>
    <row r="22" spans="1:16" s="284" customFormat="1">
      <c r="A22" s="279"/>
      <c r="B22" s="249"/>
      <c r="C22" s="249"/>
      <c r="D22" s="249"/>
      <c r="E22" s="249"/>
      <c r="F22" s="249"/>
      <c r="G22" s="1160" t="s">
        <v>493</v>
      </c>
      <c r="H22" s="1161"/>
      <c r="I22" s="1161"/>
      <c r="J22" s="1162"/>
      <c r="K22" s="285">
        <v>96.9</v>
      </c>
      <c r="L22" s="286">
        <v>98.4</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9" t="s">
        <v>474</v>
      </c>
      <c r="L30" s="254"/>
      <c r="M30" s="255" t="s">
        <v>475</v>
      </c>
      <c r="N30" s="256"/>
    </row>
    <row r="31" spans="1:16">
      <c r="A31" s="248"/>
      <c r="B31" s="244"/>
      <c r="C31" s="244"/>
      <c r="D31" s="244"/>
      <c r="E31" s="244"/>
      <c r="F31" s="244"/>
      <c r="G31" s="257"/>
      <c r="H31" s="258"/>
      <c r="I31" s="258"/>
      <c r="J31" s="259"/>
      <c r="K31" s="1150"/>
      <c r="L31" s="260" t="s">
        <v>476</v>
      </c>
      <c r="M31" s="261" t="s">
        <v>477</v>
      </c>
      <c r="N31" s="262" t="s">
        <v>478</v>
      </c>
    </row>
    <row r="32" spans="1:16" ht="27" customHeight="1">
      <c r="A32" s="248"/>
      <c r="B32" s="244"/>
      <c r="C32" s="244"/>
      <c r="D32" s="244"/>
      <c r="E32" s="244"/>
      <c r="F32" s="244"/>
      <c r="G32" s="1151" t="s">
        <v>497</v>
      </c>
      <c r="H32" s="1152"/>
      <c r="I32" s="1152"/>
      <c r="J32" s="1153"/>
      <c r="K32" s="294">
        <v>2017707</v>
      </c>
      <c r="L32" s="294">
        <v>28281</v>
      </c>
      <c r="M32" s="295">
        <v>39864</v>
      </c>
      <c r="N32" s="296">
        <v>-29.1</v>
      </c>
    </row>
    <row r="33" spans="1:16" ht="13.5" customHeight="1">
      <c r="A33" s="248"/>
      <c r="B33" s="244"/>
      <c r="C33" s="244"/>
      <c r="D33" s="244"/>
      <c r="E33" s="244"/>
      <c r="F33" s="244"/>
      <c r="G33" s="1151" t="s">
        <v>498</v>
      </c>
      <c r="H33" s="1152"/>
      <c r="I33" s="1152"/>
      <c r="J33" s="1153"/>
      <c r="K33" s="294" t="s">
        <v>484</v>
      </c>
      <c r="L33" s="294" t="s">
        <v>484</v>
      </c>
      <c r="M33" s="295">
        <v>3</v>
      </c>
      <c r="N33" s="296" t="s">
        <v>484</v>
      </c>
    </row>
    <row r="34" spans="1:16" ht="27" customHeight="1">
      <c r="A34" s="248"/>
      <c r="B34" s="244"/>
      <c r="C34" s="244"/>
      <c r="D34" s="244"/>
      <c r="E34" s="244"/>
      <c r="F34" s="244"/>
      <c r="G34" s="1151" t="s">
        <v>499</v>
      </c>
      <c r="H34" s="1152"/>
      <c r="I34" s="1152"/>
      <c r="J34" s="1153"/>
      <c r="K34" s="294" t="s">
        <v>484</v>
      </c>
      <c r="L34" s="294" t="s">
        <v>484</v>
      </c>
      <c r="M34" s="295">
        <v>79</v>
      </c>
      <c r="N34" s="296" t="s">
        <v>484</v>
      </c>
    </row>
    <row r="35" spans="1:16" ht="27" customHeight="1">
      <c r="A35" s="248"/>
      <c r="B35" s="244"/>
      <c r="C35" s="244"/>
      <c r="D35" s="244"/>
      <c r="E35" s="244"/>
      <c r="F35" s="244"/>
      <c r="G35" s="1151" t="s">
        <v>500</v>
      </c>
      <c r="H35" s="1152"/>
      <c r="I35" s="1152"/>
      <c r="J35" s="1153"/>
      <c r="K35" s="294">
        <v>1249207</v>
      </c>
      <c r="L35" s="294">
        <v>17510</v>
      </c>
      <c r="M35" s="295">
        <v>14090</v>
      </c>
      <c r="N35" s="296">
        <v>24.3</v>
      </c>
    </row>
    <row r="36" spans="1:16" ht="27" customHeight="1">
      <c r="A36" s="248"/>
      <c r="B36" s="244"/>
      <c r="C36" s="244"/>
      <c r="D36" s="244"/>
      <c r="E36" s="244"/>
      <c r="F36" s="244"/>
      <c r="G36" s="1151" t="s">
        <v>501</v>
      </c>
      <c r="H36" s="1152"/>
      <c r="I36" s="1152"/>
      <c r="J36" s="1153"/>
      <c r="K36" s="294">
        <v>292837</v>
      </c>
      <c r="L36" s="294">
        <v>4105</v>
      </c>
      <c r="M36" s="295">
        <v>1791</v>
      </c>
      <c r="N36" s="296">
        <v>129.19999999999999</v>
      </c>
    </row>
    <row r="37" spans="1:16" ht="13.5" customHeight="1">
      <c r="A37" s="248"/>
      <c r="B37" s="244"/>
      <c r="C37" s="244"/>
      <c r="D37" s="244"/>
      <c r="E37" s="244"/>
      <c r="F37" s="244"/>
      <c r="G37" s="1151" t="s">
        <v>502</v>
      </c>
      <c r="H37" s="1152"/>
      <c r="I37" s="1152"/>
      <c r="J37" s="1153"/>
      <c r="K37" s="294" t="s">
        <v>484</v>
      </c>
      <c r="L37" s="294" t="s">
        <v>484</v>
      </c>
      <c r="M37" s="295">
        <v>866</v>
      </c>
      <c r="N37" s="296" t="s">
        <v>484</v>
      </c>
    </row>
    <row r="38" spans="1:16" ht="27" customHeight="1">
      <c r="A38" s="248"/>
      <c r="B38" s="244"/>
      <c r="C38" s="244"/>
      <c r="D38" s="244"/>
      <c r="E38" s="244"/>
      <c r="F38" s="244"/>
      <c r="G38" s="1154" t="s">
        <v>503</v>
      </c>
      <c r="H38" s="1155"/>
      <c r="I38" s="1155"/>
      <c r="J38" s="1156"/>
      <c r="K38" s="297">
        <v>151</v>
      </c>
      <c r="L38" s="297">
        <v>2</v>
      </c>
      <c r="M38" s="298">
        <v>3</v>
      </c>
      <c r="N38" s="299">
        <v>-33.299999999999997</v>
      </c>
      <c r="O38" s="293"/>
    </row>
    <row r="39" spans="1:16">
      <c r="A39" s="248"/>
      <c r="B39" s="244"/>
      <c r="C39" s="244"/>
      <c r="D39" s="244"/>
      <c r="E39" s="244"/>
      <c r="F39" s="244"/>
      <c r="G39" s="1154" t="s">
        <v>504</v>
      </c>
      <c r="H39" s="1155"/>
      <c r="I39" s="1155"/>
      <c r="J39" s="1156"/>
      <c r="K39" s="300">
        <v>-430311</v>
      </c>
      <c r="L39" s="300">
        <v>-6031</v>
      </c>
      <c r="M39" s="301">
        <v>-5541</v>
      </c>
      <c r="N39" s="302">
        <v>8.8000000000000007</v>
      </c>
      <c r="O39" s="293"/>
    </row>
    <row r="40" spans="1:16" ht="27" customHeight="1">
      <c r="A40" s="248"/>
      <c r="B40" s="244"/>
      <c r="C40" s="244"/>
      <c r="D40" s="244"/>
      <c r="E40" s="244"/>
      <c r="F40" s="244"/>
      <c r="G40" s="1151" t="s">
        <v>505</v>
      </c>
      <c r="H40" s="1152"/>
      <c r="I40" s="1152"/>
      <c r="J40" s="1153"/>
      <c r="K40" s="300">
        <v>-1957113</v>
      </c>
      <c r="L40" s="300">
        <v>-27432</v>
      </c>
      <c r="M40" s="301">
        <v>-36202</v>
      </c>
      <c r="N40" s="302">
        <v>-24.2</v>
      </c>
      <c r="O40" s="293"/>
    </row>
    <row r="41" spans="1:16">
      <c r="A41" s="248"/>
      <c r="B41" s="244"/>
      <c r="C41" s="244"/>
      <c r="D41" s="244"/>
      <c r="E41" s="244"/>
      <c r="F41" s="244"/>
      <c r="G41" s="1157" t="s">
        <v>277</v>
      </c>
      <c r="H41" s="1158"/>
      <c r="I41" s="1158"/>
      <c r="J41" s="1159"/>
      <c r="K41" s="294">
        <v>1172478</v>
      </c>
      <c r="L41" s="300">
        <v>16434</v>
      </c>
      <c r="M41" s="301">
        <v>14952</v>
      </c>
      <c r="N41" s="302">
        <v>9.9</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44" t="s">
        <v>474</v>
      </c>
      <c r="J49" s="1146" t="s">
        <v>509</v>
      </c>
      <c r="K49" s="1147"/>
      <c r="L49" s="1147"/>
      <c r="M49" s="1147"/>
      <c r="N49" s="1148"/>
    </row>
    <row r="50" spans="1:14">
      <c r="A50" s="248"/>
      <c r="B50" s="244"/>
      <c r="C50" s="244"/>
      <c r="D50" s="244"/>
      <c r="E50" s="244"/>
      <c r="F50" s="244"/>
      <c r="G50" s="312"/>
      <c r="H50" s="313"/>
      <c r="I50" s="1145"/>
      <c r="J50" s="314" t="s">
        <v>510</v>
      </c>
      <c r="K50" s="315" t="s">
        <v>511</v>
      </c>
      <c r="L50" s="316" t="s">
        <v>512</v>
      </c>
      <c r="M50" s="317" t="s">
        <v>513</v>
      </c>
      <c r="N50" s="318" t="s">
        <v>514</v>
      </c>
    </row>
    <row r="51" spans="1:14">
      <c r="A51" s="248"/>
      <c r="B51" s="244"/>
      <c r="C51" s="244"/>
      <c r="D51" s="244"/>
      <c r="E51" s="244"/>
      <c r="F51" s="244"/>
      <c r="G51" s="310" t="s">
        <v>515</v>
      </c>
      <c r="H51" s="311"/>
      <c r="I51" s="319">
        <v>816790</v>
      </c>
      <c r="J51" s="320">
        <v>11318</v>
      </c>
      <c r="K51" s="321">
        <v>-33.1</v>
      </c>
      <c r="L51" s="322">
        <v>47569</v>
      </c>
      <c r="M51" s="323">
        <v>7.7</v>
      </c>
      <c r="N51" s="324">
        <v>-40.799999999999997</v>
      </c>
    </row>
    <row r="52" spans="1:14">
      <c r="A52" s="248"/>
      <c r="B52" s="244"/>
      <c r="C52" s="244"/>
      <c r="D52" s="244"/>
      <c r="E52" s="244"/>
      <c r="F52" s="244"/>
      <c r="G52" s="325"/>
      <c r="H52" s="326" t="s">
        <v>516</v>
      </c>
      <c r="I52" s="327">
        <v>564477</v>
      </c>
      <c r="J52" s="328">
        <v>7822</v>
      </c>
      <c r="K52" s="329">
        <v>-27</v>
      </c>
      <c r="L52" s="330">
        <v>26255</v>
      </c>
      <c r="M52" s="331">
        <v>5.3</v>
      </c>
      <c r="N52" s="332">
        <v>-32.299999999999997</v>
      </c>
    </row>
    <row r="53" spans="1:14">
      <c r="A53" s="248"/>
      <c r="B53" s="244"/>
      <c r="C53" s="244"/>
      <c r="D53" s="244"/>
      <c r="E53" s="244"/>
      <c r="F53" s="244"/>
      <c r="G53" s="310" t="s">
        <v>517</v>
      </c>
      <c r="H53" s="311"/>
      <c r="I53" s="319">
        <v>882631</v>
      </c>
      <c r="J53" s="320">
        <v>12129</v>
      </c>
      <c r="K53" s="321">
        <v>7.2</v>
      </c>
      <c r="L53" s="322">
        <v>50880</v>
      </c>
      <c r="M53" s="323">
        <v>7</v>
      </c>
      <c r="N53" s="324">
        <v>0.2</v>
      </c>
    </row>
    <row r="54" spans="1:14">
      <c r="A54" s="248"/>
      <c r="B54" s="244"/>
      <c r="C54" s="244"/>
      <c r="D54" s="244"/>
      <c r="E54" s="244"/>
      <c r="F54" s="244"/>
      <c r="G54" s="325"/>
      <c r="H54" s="326" t="s">
        <v>516</v>
      </c>
      <c r="I54" s="327">
        <v>668147</v>
      </c>
      <c r="J54" s="328">
        <v>9182</v>
      </c>
      <c r="K54" s="329">
        <v>17.399999999999999</v>
      </c>
      <c r="L54" s="330">
        <v>26879</v>
      </c>
      <c r="M54" s="331">
        <v>2.4</v>
      </c>
      <c r="N54" s="332">
        <v>15</v>
      </c>
    </row>
    <row r="55" spans="1:14">
      <c r="A55" s="248"/>
      <c r="B55" s="244"/>
      <c r="C55" s="244"/>
      <c r="D55" s="244"/>
      <c r="E55" s="244"/>
      <c r="F55" s="244"/>
      <c r="G55" s="310" t="s">
        <v>518</v>
      </c>
      <c r="H55" s="311"/>
      <c r="I55" s="319">
        <v>1325516</v>
      </c>
      <c r="J55" s="320">
        <v>18249</v>
      </c>
      <c r="K55" s="321">
        <v>50.5</v>
      </c>
      <c r="L55" s="322">
        <v>63956</v>
      </c>
      <c r="M55" s="323">
        <v>25.7</v>
      </c>
      <c r="N55" s="324">
        <v>24.8</v>
      </c>
    </row>
    <row r="56" spans="1:14">
      <c r="A56" s="248"/>
      <c r="B56" s="244"/>
      <c r="C56" s="244"/>
      <c r="D56" s="244"/>
      <c r="E56" s="244"/>
      <c r="F56" s="244"/>
      <c r="G56" s="325"/>
      <c r="H56" s="326" t="s">
        <v>516</v>
      </c>
      <c r="I56" s="327">
        <v>899539</v>
      </c>
      <c r="J56" s="328">
        <v>12384</v>
      </c>
      <c r="K56" s="329">
        <v>34.9</v>
      </c>
      <c r="L56" s="330">
        <v>29239</v>
      </c>
      <c r="M56" s="331">
        <v>8.8000000000000007</v>
      </c>
      <c r="N56" s="332">
        <v>26.1</v>
      </c>
    </row>
    <row r="57" spans="1:14">
      <c r="A57" s="248"/>
      <c r="B57" s="244"/>
      <c r="C57" s="244"/>
      <c r="D57" s="244"/>
      <c r="E57" s="244"/>
      <c r="F57" s="244"/>
      <c r="G57" s="310" t="s">
        <v>519</v>
      </c>
      <c r="H57" s="311"/>
      <c r="I57" s="319">
        <v>921268</v>
      </c>
      <c r="J57" s="320">
        <v>12775</v>
      </c>
      <c r="K57" s="321">
        <v>-30</v>
      </c>
      <c r="L57" s="322">
        <v>66255</v>
      </c>
      <c r="M57" s="323">
        <v>3.6</v>
      </c>
      <c r="N57" s="324">
        <v>-33.6</v>
      </c>
    </row>
    <row r="58" spans="1:14">
      <c r="A58" s="248"/>
      <c r="B58" s="244"/>
      <c r="C58" s="244"/>
      <c r="D58" s="244"/>
      <c r="E58" s="244"/>
      <c r="F58" s="244"/>
      <c r="G58" s="325"/>
      <c r="H58" s="326" t="s">
        <v>516</v>
      </c>
      <c r="I58" s="327">
        <v>661837</v>
      </c>
      <c r="J58" s="328">
        <v>9177</v>
      </c>
      <c r="K58" s="329">
        <v>-25.9</v>
      </c>
      <c r="L58" s="330">
        <v>31822</v>
      </c>
      <c r="M58" s="331">
        <v>8.8000000000000007</v>
      </c>
      <c r="N58" s="332">
        <v>-34.700000000000003</v>
      </c>
    </row>
    <row r="59" spans="1:14">
      <c r="A59" s="248"/>
      <c r="B59" s="244"/>
      <c r="C59" s="244"/>
      <c r="D59" s="244"/>
      <c r="E59" s="244"/>
      <c r="F59" s="244"/>
      <c r="G59" s="310" t="s">
        <v>520</v>
      </c>
      <c r="H59" s="311"/>
      <c r="I59" s="319">
        <v>797601</v>
      </c>
      <c r="J59" s="320">
        <v>11180</v>
      </c>
      <c r="K59" s="321">
        <v>-12.5</v>
      </c>
      <c r="L59" s="322">
        <v>54227</v>
      </c>
      <c r="M59" s="323">
        <v>-18.2</v>
      </c>
      <c r="N59" s="324">
        <v>5.7</v>
      </c>
    </row>
    <row r="60" spans="1:14">
      <c r="A60" s="248"/>
      <c r="B60" s="244"/>
      <c r="C60" s="244"/>
      <c r="D60" s="244"/>
      <c r="E60" s="244"/>
      <c r="F60" s="244"/>
      <c r="G60" s="325"/>
      <c r="H60" s="326" t="s">
        <v>516</v>
      </c>
      <c r="I60" s="333">
        <v>594106</v>
      </c>
      <c r="J60" s="328">
        <v>8327</v>
      </c>
      <c r="K60" s="329">
        <v>-9.3000000000000007</v>
      </c>
      <c r="L60" s="330">
        <v>29694</v>
      </c>
      <c r="M60" s="331">
        <v>-6.7</v>
      </c>
      <c r="N60" s="332">
        <v>-2.6</v>
      </c>
    </row>
    <row r="61" spans="1:14">
      <c r="A61" s="248"/>
      <c r="B61" s="244"/>
      <c r="C61" s="244"/>
      <c r="D61" s="244"/>
      <c r="E61" s="244"/>
      <c r="F61" s="244"/>
      <c r="G61" s="310" t="s">
        <v>521</v>
      </c>
      <c r="H61" s="334"/>
      <c r="I61" s="335">
        <v>948761</v>
      </c>
      <c r="J61" s="336">
        <v>13130</v>
      </c>
      <c r="K61" s="337">
        <v>-3.6</v>
      </c>
      <c r="L61" s="338">
        <v>56577</v>
      </c>
      <c r="M61" s="339">
        <v>5.2</v>
      </c>
      <c r="N61" s="324">
        <v>-8.8000000000000007</v>
      </c>
    </row>
    <row r="62" spans="1:14">
      <c r="A62" s="248"/>
      <c r="B62" s="244"/>
      <c r="C62" s="244"/>
      <c r="D62" s="244"/>
      <c r="E62" s="244"/>
      <c r="F62" s="244"/>
      <c r="G62" s="325"/>
      <c r="H62" s="326" t="s">
        <v>516</v>
      </c>
      <c r="I62" s="327">
        <v>677621</v>
      </c>
      <c r="J62" s="328">
        <v>9378</v>
      </c>
      <c r="K62" s="329">
        <v>-2</v>
      </c>
      <c r="L62" s="330">
        <v>28778</v>
      </c>
      <c r="M62" s="331">
        <v>3.7</v>
      </c>
      <c r="N62" s="332">
        <v>-5.7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election activeCell="R15" sqref="R15:V15"/>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election activeCell="R15" sqref="R15:V15"/>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70" zoomScaleNormal="70" zoomScaleSheetLayoutView="100" workbookViewId="0">
      <selection activeCell="R15" sqref="R15:V1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9" t="s">
        <v>3</v>
      </c>
      <c r="D47" s="1169"/>
      <c r="E47" s="1170"/>
      <c r="F47" s="11">
        <v>4.17</v>
      </c>
      <c r="G47" s="12">
        <v>5.67</v>
      </c>
      <c r="H47" s="12">
        <v>6.6</v>
      </c>
      <c r="I47" s="12">
        <v>5.09</v>
      </c>
      <c r="J47" s="13">
        <v>9.83</v>
      </c>
    </row>
    <row r="48" spans="2:10" ht="57.75" customHeight="1">
      <c r="B48" s="14"/>
      <c r="C48" s="1171" t="s">
        <v>4</v>
      </c>
      <c r="D48" s="1171"/>
      <c r="E48" s="1172"/>
      <c r="F48" s="15">
        <v>3.23</v>
      </c>
      <c r="G48" s="16">
        <v>1.79</v>
      </c>
      <c r="H48" s="16">
        <v>0.79</v>
      </c>
      <c r="I48" s="16">
        <v>0.08</v>
      </c>
      <c r="J48" s="17">
        <v>2.71</v>
      </c>
    </row>
    <row r="49" spans="2:10" ht="57.75" customHeight="1" thickBot="1">
      <c r="B49" s="18"/>
      <c r="C49" s="1173" t="s">
        <v>5</v>
      </c>
      <c r="D49" s="1173"/>
      <c r="E49" s="1174"/>
      <c r="F49" s="19" t="s">
        <v>528</v>
      </c>
      <c r="G49" s="20" t="s">
        <v>529</v>
      </c>
      <c r="H49" s="20" t="s">
        <v>530</v>
      </c>
      <c r="I49" s="20" t="s">
        <v>531</v>
      </c>
      <c r="J49" s="21">
        <v>7.47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2017-05-31T01:14:29Z</cp:lastPrinted>
  <dcterms:created xsi:type="dcterms:W3CDTF">2017-02-15T20:30:42Z</dcterms:created>
  <dcterms:modified xsi:type="dcterms:W3CDTF">2017-05-31T01:15:59Z</dcterms:modified>
  <cp:category/>
</cp:coreProperties>
</file>