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797" activeTab="12"/>
  </bookViews>
  <sheets>
    <sheet name="4月分" sheetId="1" r:id="rId1"/>
    <sheet name="5月分" sheetId="2" r:id="rId2"/>
    <sheet name="6月分" sheetId="3" r:id="rId3"/>
    <sheet name="7月分" sheetId="4" r:id="rId4"/>
    <sheet name="8月分" sheetId="5" r:id="rId5"/>
    <sheet name="9月分" sheetId="6" r:id="rId6"/>
    <sheet name="10月分" sheetId="7" r:id="rId7"/>
    <sheet name="11月分" sheetId="8" r:id="rId8"/>
    <sheet name="12月分" sheetId="9" r:id="rId9"/>
    <sheet name="1月分" sheetId="10" r:id="rId10"/>
    <sheet name="2月分" sheetId="11" r:id="rId11"/>
    <sheet name="年間計" sheetId="12" r:id="rId12"/>
    <sheet name="月別集計" sheetId="13" r:id="rId13"/>
    <sheet name="記載例" sheetId="14" r:id="rId14"/>
  </sheets>
  <definedNames>
    <definedName name="_xlnm.Print_Area" localSheetId="6">'10月分'!$A$1:$P$59</definedName>
    <definedName name="_xlnm.Print_Area" localSheetId="7">'11月分'!$A$1:$P$59</definedName>
    <definedName name="_xlnm.Print_Area" localSheetId="8">'12月分'!$A$1:$P$59</definedName>
    <definedName name="_xlnm.Print_Area" localSheetId="9">'1月分'!$A$1:$P$59</definedName>
    <definedName name="_xlnm.Print_Area" localSheetId="10">'2月分'!$A$1:$P$59</definedName>
    <definedName name="_xlnm.Print_Area" localSheetId="0">'4月分'!$A$1:$P$59</definedName>
    <definedName name="_xlnm.Print_Area" localSheetId="1">'5月分'!$A$1:$P$59</definedName>
    <definedName name="_xlnm.Print_Area" localSheetId="2">'6月分'!$A$1:$P$59</definedName>
    <definedName name="_xlnm.Print_Area" localSheetId="3">'7月分'!$A$1:$P$59</definedName>
    <definedName name="_xlnm.Print_Area" localSheetId="4">'8月分'!$A$1:$P$59</definedName>
    <definedName name="_xlnm.Print_Area" localSheetId="5">'9月分'!$A$1:$P$59</definedName>
    <definedName name="_xlnm.Print_Area" localSheetId="13">'記載例'!$A$1:$P$56</definedName>
    <definedName name="_xlnm.Print_Area" localSheetId="12">'月別集計'!$A$1:$P$27</definedName>
    <definedName name="_xlnm.Print_Area" localSheetId="11">'年間計'!$A$1:$P$59</definedName>
  </definedNames>
  <calcPr fullCalcOnLoad="1"/>
</workbook>
</file>

<file path=xl/comments13.xml><?xml version="1.0" encoding="utf-8"?>
<comments xmlns="http://schemas.openxmlformats.org/spreadsheetml/2006/main">
  <authors>
    <author>大阪府福祉部高齢介護室居宅事業者課</author>
  </authors>
  <commentList>
    <comment ref="C3" authorId="0">
      <text>
        <r>
          <rPr>
            <b/>
            <sz val="11"/>
            <rFont val="ＭＳ Ｐゴシック"/>
            <family val="3"/>
          </rPr>
          <t>サービス名をプルダウンメニューから選択してください。</t>
        </r>
      </text>
    </commen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<sst xmlns="http://schemas.openxmlformats.org/spreadsheetml/2006/main" count="981" uniqueCount="139">
  <si>
    <t>日</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</si>
  <si>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</si>
  <si>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</si>
  <si>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</si>
  <si>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</si>
  <si>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</si>
  <si>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</si>
  <si>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</si>
  <si>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</si>
  <si>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</si>
  <si>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</si>
  <si>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</si>
  <si>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</si>
  <si>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</si>
  <si>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</si>
  <si>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</si>
  <si>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</si>
  <si>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</si>
  <si>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</si>
  <si>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</si>
  <si>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</si>
  <si>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</si>
  <si>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</si>
  <si>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</si>
  <si>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</si>
  <si>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</si>
  <si>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</si>
  <si>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</si>
  <si>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</si>
  <si>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</si>
  <si>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</si>
  <si>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</si>
  <si>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</si>
  <si>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</si>
  <si>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</si>
  <si>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</si>
  <si>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</si>
  <si>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</si>
  <si>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</si>
  <si>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</si>
  <si>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</si>
  <si>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</si>
  <si>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</si>
  <si>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</si>
  <si>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</si>
  <si>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</si>
  <si>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</si>
  <si>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平成</t>
  </si>
  <si>
    <t>3月</t>
  </si>
  <si>
    <t>〔運営規定の定員〕</t>
  </si>
  <si>
    <t>人</t>
  </si>
  <si>
    <t>×</t>
  </si>
  <si>
    <t>×</t>
  </si>
  <si>
    <t>乗数②</t>
  </si>
  <si>
    <t>＝</t>
  </si>
  <si>
    <t>〔提供日数〕</t>
  </si>
  <si>
    <t>〔年間平均延利用人数〕</t>
  </si>
  <si>
    <t>↑乗数②をプルダウンメニューから選択してください。</t>
  </si>
  <si>
    <t>〔乗数②〕</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</si>
  <si>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</si>
  <si>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</si>
  <si>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</si>
  <si>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</si>
  <si>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</si>
  <si>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</si>
  <si>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</si>
  <si>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</si>
  <si>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</si>
  <si>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サービス名</t>
  </si>
  <si>
    <t>利　用　者　実　績　表</t>
  </si>
  <si>
    <t>事業者番号</t>
  </si>
  <si>
    <t>利用定員</t>
  </si>
  <si>
    <t>サービス提供日数</t>
  </si>
  <si>
    <t>平成　　　　　年　　　　　月</t>
  </si>
  <si>
    <t>利用者数（要支援）</t>
  </si>
  <si>
    <t>サービス提供日</t>
  </si>
  <si>
    <t>合　計</t>
  </si>
  <si>
    <t>１日の要支援者の最大数
（D）</t>
  </si>
  <si>
    <t>※毎日事業を実施している事業所</t>
  </si>
  <si>
    <t>④×6/7</t>
  </si>
  <si>
    <t>（記載例）</t>
  </si>
  <si>
    <t>（　略　）</t>
  </si>
  <si>
    <t>　の合計を記載する。</t>
  </si>
  <si>
    <t>　とする。</t>
  </si>
  <si>
    <t>※　正月等の特別な期間を除いて毎日事業を実施している事業所については、④に6/7を乗じた平均利用延人数</t>
  </si>
  <si>
    <t>※　単位が２単位以上の場合は、単位ごとに別葉とすること。</t>
  </si>
  <si>
    <t>※　③の欄は、小数点未満の端数は処理しない。</t>
  </si>
  <si>
    <t>※　③の欄のうち、要支援については、（Ａ）～（Ｃ）の合計と（Ｄ）の合計の少ない方を選択する。</t>
  </si>
  <si>
    <t>※　「延人数」欄については、要介護者の合計と要支援者の（Ａ）～（Ｃ）の合計と（Ｄ）の合計の少ない方</t>
  </si>
  <si>
    <t>○　２単位以上のサービスを提供する場合、利用者の計算は、それぞれの年間利用延人数集計表を作成し、</t>
  </si>
  <si>
    <t>　すべての単位を合算すること。</t>
  </si>
  <si>
    <t>※　乗数②については、運営規程で定められているサービス提供時間数に対応した月間集計表の乗数②とする。</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</si>
  <si>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</si>
  <si>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</si>
  <si>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</si>
  <si>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　③の欄は、小数点未満の端数は処理しない。</t>
  </si>
  <si>
    <t>※　③の欄のうち、要支援については、（Ａ）～（Ｃ）の合計と（Ｄ）の合計の少ない方を選択する。</t>
  </si>
  <si>
    <t>※　「延人数」欄については、要介護者の合計と要支援者の（Ａ）～（Ｃ）の合計と（Ｄ）の合計の少ない方</t>
  </si>
  <si>
    <t>　の合計を記載する。</t>
  </si>
  <si>
    <t>　とする。</t>
  </si>
  <si>
    <t>年</t>
  </si>
  <si>
    <t>9時間以上</t>
  </si>
  <si>
    <t>利用者数（要介護）</t>
  </si>
  <si>
    <t>※毎日事業を実施している事業所</t>
  </si>
  <si>
    <t>No</t>
  </si>
  <si>
    <t>※毎日事業を実施している事業所</t>
  </si>
  <si>
    <t>利用者数（要介護）</t>
  </si>
  <si>
    <t>（例えば、運営規程でサービス提供時間が8時間の場合は乗数②は１となる。）</t>
  </si>
  <si>
    <t>事業所規模</t>
  </si>
  <si>
    <t>平成　　　　年　５　月</t>
  </si>
  <si>
    <t>平成　　　　年　４　月</t>
  </si>
  <si>
    <t>平成　　　　年　６　月</t>
  </si>
  <si>
    <r>
      <t>○　利用者実績表は、</t>
    </r>
    <r>
      <rPr>
        <b/>
        <sz val="11"/>
        <rFont val="ＭＳ ゴシック"/>
        <family val="3"/>
      </rPr>
      <t>各単位ごと</t>
    </r>
    <r>
      <rPr>
        <sz val="11"/>
        <rFont val="ＭＳ 明朝"/>
        <family val="1"/>
      </rPr>
      <t>に作成してください。</t>
    </r>
  </si>
  <si>
    <r>
      <t>○　利用者実績表は、前年度４月から前年度２月までの１１か月分を</t>
    </r>
    <r>
      <rPr>
        <b/>
        <sz val="11"/>
        <rFont val="ＭＳ ゴシック"/>
        <family val="3"/>
      </rPr>
      <t>各月ごとに</t>
    </r>
    <r>
      <rPr>
        <sz val="11"/>
        <rFont val="ＭＳ 明朝"/>
        <family val="1"/>
      </rPr>
      <t>作成してください。</t>
    </r>
  </si>
  <si>
    <t>○　当該年度４月現在において、前年度実績が６か月未満及び前年度より定員を２５％以上変更した事業所につい</t>
  </si>
  <si>
    <t>業所用を使用して計算してください。</t>
  </si>
  <si>
    <t>ては月別集計表の（イ）前年度の利用実績が６か月未満の場合又は前年度の定員を２５％以上変更する場合の事</t>
  </si>
  <si>
    <t>通常規模　・　大規模（Ⅰ）　・　大規模（Ⅱ）</t>
  </si>
  <si>
    <t>（通所リハビリテーションのサービス提供日別利用者数等調査票）</t>
  </si>
  <si>
    <t>1時間以上
2時間未満</t>
  </si>
  <si>
    <t>2時間以上
3時間未満</t>
  </si>
  <si>
    <t>3時間以上
4時間未満</t>
  </si>
  <si>
    <t>4時間以上
6時間未満</t>
  </si>
  <si>
    <t>6時間以上
8時間未満</t>
  </si>
  <si>
    <t>8時間以上</t>
  </si>
  <si>
    <t>2時間以上
4時間未満</t>
  </si>
  <si>
    <t>6時間以上</t>
  </si>
  <si>
    <t>平成　　　　年　７　月</t>
  </si>
  <si>
    <t>平成　　　　年　８　月</t>
  </si>
  <si>
    <t>平成　　　　年　９　月</t>
  </si>
  <si>
    <t>平成　　　　年　１０　月</t>
  </si>
  <si>
    <t>平成　　　　年　１１　月</t>
  </si>
  <si>
    <t>平成　　　　年　１２　月</t>
  </si>
  <si>
    <t>平成　　　　年　１　月</t>
  </si>
  <si>
    <t>平成　　　　年　２　月</t>
  </si>
  <si>
    <t>通所リハビリテーションの年間利用延人数集計表</t>
  </si>
  <si>
    <t>　　（例えば、通所リハビリテーションでは年間平均延利用人数が750.02人であった場合、大規模型通所リハビリテーション費（Ⅰ）を算定することとなる。）</t>
  </si>
  <si>
    <t>利用者実績表（通所リハビリテーションのサービス提供日別利用者数等調査票）の作成について</t>
  </si>
  <si>
    <t>（例えば、通所リハビリテーションでは年間平均延利用人数が750.02人であった場合、大規模型通所リハビリテーション費（Ⅰ）を算定することとなる。）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</si>
</sst>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s>
  <fonts count="58">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medium"/>
      <top style="medium"/>
      <bottom style="medium"/>
    </border>
    <border>
      <left style="medium"/>
      <right>
        <color indexed="63"/>
      </right>
      <top>
        <color indexed="63"/>
      </top>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medium"/>
      <right style="thin"/>
      <top style="dotted"/>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dotted"/>
      <top style="dotted"/>
      <bottom>
        <color indexed="63"/>
      </bottom>
    </border>
    <border>
      <left style="dotted"/>
      <right style="medium"/>
      <top style="dotted"/>
      <bottom>
        <color indexed="63"/>
      </bottom>
    </border>
    <border>
      <left style="dotted"/>
      <right style="medium"/>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style="thin"/>
      <bottom style="thin"/>
    </border>
    <border>
      <left>
        <color indexed="63"/>
      </left>
      <right>
        <color indexed="63"/>
      </right>
      <top style="medium"/>
      <bottom style="medium"/>
    </border>
    <border>
      <left style="thin"/>
      <right style="thin"/>
      <top style="dotted"/>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24">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189" fontId="4" fillId="0" borderId="22" xfId="48" applyNumberFormat="1" applyFont="1" applyFill="1" applyBorder="1" applyAlignment="1">
      <alignment vertical="center" shrinkToFit="1"/>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3" xfId="0" applyFont="1" applyFill="1" applyBorder="1" applyAlignment="1">
      <alignment horizontal="center" vertical="center" wrapText="1"/>
    </xf>
    <xf numFmtId="0" fontId="16" fillId="0" borderId="24" xfId="0" applyFont="1" applyFill="1" applyBorder="1" applyAlignment="1">
      <alignment horizontal="center" vertical="center"/>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179" fontId="4" fillId="0" borderId="29" xfId="0" applyNumberFormat="1" applyFont="1" applyFill="1" applyBorder="1" applyAlignment="1">
      <alignment horizontal="right" vertical="center" shrinkToFit="1"/>
    </xf>
    <xf numFmtId="180" fontId="4" fillId="33" borderId="30" xfId="0" applyNumberFormat="1" applyFont="1" applyFill="1" applyBorder="1" applyAlignment="1">
      <alignment horizontal="center" vertical="center" shrinkToFit="1"/>
    </xf>
    <xf numFmtId="187" fontId="4" fillId="33" borderId="31" xfId="0" applyNumberFormat="1" applyFont="1" applyFill="1" applyBorder="1" applyAlignment="1">
      <alignment vertical="center" shrinkToFit="1"/>
    </xf>
    <xf numFmtId="187" fontId="4" fillId="0" borderId="32" xfId="0" applyNumberFormat="1" applyFont="1" applyFill="1" applyBorder="1" applyAlignment="1">
      <alignment vertical="center" shrinkToFit="1"/>
    </xf>
    <xf numFmtId="187" fontId="4" fillId="33" borderId="33" xfId="0" applyNumberFormat="1" applyFont="1" applyFill="1" applyBorder="1" applyAlignment="1">
      <alignment vertical="center" shrinkToFit="1"/>
    </xf>
    <xf numFmtId="187" fontId="4" fillId="33" borderId="34" xfId="0" applyNumberFormat="1" applyFont="1" applyFill="1" applyBorder="1" applyAlignment="1">
      <alignment vertical="center" shrinkToFit="1"/>
    </xf>
    <xf numFmtId="187" fontId="4" fillId="0"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0" borderId="37" xfId="0" applyNumberFormat="1" applyFont="1" applyFill="1" applyBorder="1" applyAlignment="1">
      <alignment vertical="center" shrinkToFit="1"/>
    </xf>
    <xf numFmtId="179" fontId="4" fillId="0" borderId="38" xfId="0" applyNumberFormat="1" applyFont="1" applyFill="1" applyBorder="1" applyAlignment="1">
      <alignment horizontal="right" vertical="center" shrinkToFit="1"/>
    </xf>
    <xf numFmtId="180" fontId="4" fillId="33" borderId="39" xfId="0" applyNumberFormat="1" applyFont="1" applyFill="1" applyBorder="1" applyAlignment="1">
      <alignment horizontal="center" vertical="center" shrinkToFit="1"/>
    </xf>
    <xf numFmtId="187" fontId="4" fillId="33" borderId="40" xfId="0" applyNumberFormat="1" applyFont="1" applyFill="1" applyBorder="1" applyAlignment="1">
      <alignment vertical="center" shrinkToFit="1"/>
    </xf>
    <xf numFmtId="187" fontId="4" fillId="0" borderId="41" xfId="0" applyNumberFormat="1" applyFont="1" applyFill="1" applyBorder="1" applyAlignment="1">
      <alignment vertical="center" shrinkToFit="1"/>
    </xf>
    <xf numFmtId="187" fontId="4" fillId="33"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0" borderId="40" xfId="0" applyNumberFormat="1" applyFont="1" applyFill="1" applyBorder="1" applyAlignment="1">
      <alignment vertical="center" shrinkToFit="1"/>
    </xf>
    <xf numFmtId="187" fontId="4" fillId="33" borderId="44" xfId="0" applyNumberFormat="1" applyFont="1" applyFill="1" applyBorder="1" applyAlignment="1">
      <alignment vertical="center" shrinkToFit="1"/>
    </xf>
    <xf numFmtId="179" fontId="4" fillId="0" borderId="45" xfId="0" applyNumberFormat="1" applyFont="1" applyFill="1" applyBorder="1" applyAlignment="1">
      <alignment horizontal="right" vertical="center" shrinkToFit="1"/>
    </xf>
    <xf numFmtId="179" fontId="4" fillId="0" borderId="46" xfId="0" applyNumberFormat="1" applyFont="1" applyFill="1" applyBorder="1" applyAlignment="1">
      <alignment horizontal="right" vertical="center" shrinkToFit="1"/>
    </xf>
    <xf numFmtId="187" fontId="4" fillId="33" borderId="47" xfId="0" applyNumberFormat="1" applyFont="1" applyFill="1" applyBorder="1" applyAlignment="1">
      <alignment vertical="center" shrinkToFit="1"/>
    </xf>
    <xf numFmtId="187" fontId="4" fillId="33" borderId="48" xfId="0" applyNumberFormat="1" applyFont="1" applyFill="1" applyBorder="1" applyAlignment="1">
      <alignment vertical="center" shrinkToFit="1"/>
    </xf>
    <xf numFmtId="187" fontId="4" fillId="0" borderId="49" xfId="0" applyNumberFormat="1" applyFont="1" applyFill="1" applyBorder="1" applyAlignment="1">
      <alignment vertical="center" shrinkToFit="1"/>
    </xf>
    <xf numFmtId="187" fontId="4" fillId="33" borderId="50" xfId="0" applyNumberFormat="1" applyFont="1" applyFill="1" applyBorder="1" applyAlignment="1">
      <alignment vertical="center" shrinkToFit="1"/>
    </xf>
    <xf numFmtId="187" fontId="4" fillId="33" borderId="51"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7" fontId="4" fillId="33" borderId="53" xfId="0" applyNumberFormat="1" applyFont="1" applyFill="1" applyBorder="1" applyAlignment="1">
      <alignment vertical="center" shrinkToFit="1"/>
    </xf>
    <xf numFmtId="187" fontId="4" fillId="0" borderId="54" xfId="0" applyNumberFormat="1" applyFont="1" applyFill="1" applyBorder="1" applyAlignment="1">
      <alignment vertical="center" shrinkToFit="1"/>
    </xf>
    <xf numFmtId="187" fontId="4" fillId="0" borderId="55" xfId="0" applyNumberFormat="1" applyFont="1" applyFill="1" applyBorder="1" applyAlignment="1">
      <alignment vertical="center" shrinkToFit="1"/>
    </xf>
    <xf numFmtId="187" fontId="4" fillId="0" borderId="56" xfId="0" applyNumberFormat="1" applyFont="1" applyFill="1" applyBorder="1" applyAlignment="1">
      <alignment vertical="center" shrinkToFit="1"/>
    </xf>
    <xf numFmtId="187" fontId="4" fillId="0" borderId="57" xfId="0" applyNumberFormat="1" applyFont="1" applyFill="1" applyBorder="1" applyAlignment="1">
      <alignment vertical="center" shrinkToFit="1"/>
    </xf>
    <xf numFmtId="187" fontId="4" fillId="0" borderId="58"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10" xfId="0" applyNumberFormat="1" applyFont="1" applyFill="1" applyBorder="1" applyAlignment="1">
      <alignment vertical="center" shrinkToFit="1"/>
    </xf>
    <xf numFmtId="0" fontId="4" fillId="0" borderId="59" xfId="0" applyFont="1" applyFill="1" applyBorder="1" applyAlignment="1">
      <alignment vertical="center" shrinkToFit="1"/>
    </xf>
    <xf numFmtId="0" fontId="4" fillId="0" borderId="60"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54" xfId="48" applyNumberFormat="1" applyFont="1" applyFill="1" applyBorder="1" applyAlignment="1">
      <alignment vertical="center" shrinkToFit="1"/>
    </xf>
    <xf numFmtId="189" fontId="4" fillId="0" borderId="28" xfId="48" applyNumberFormat="1" applyFont="1" applyFill="1" applyBorder="1" applyAlignment="1">
      <alignment horizontal="right" vertical="center" shrinkToFit="1"/>
    </xf>
    <xf numFmtId="189" fontId="4" fillId="0" borderId="61" xfId="48" applyNumberFormat="1" applyFont="1" applyFill="1" applyBorder="1" applyAlignment="1">
      <alignment horizontal="right" vertical="center" shrinkToFit="1"/>
    </xf>
    <xf numFmtId="189" fontId="4" fillId="0" borderId="27" xfId="48" applyNumberFormat="1" applyFont="1" applyFill="1" applyBorder="1" applyAlignment="1">
      <alignment horizontal="right" vertical="center" shrinkToFit="1"/>
    </xf>
    <xf numFmtId="189" fontId="4" fillId="0" borderId="62" xfId="48" applyNumberFormat="1" applyFont="1" applyFill="1" applyBorder="1" applyAlignment="1">
      <alignment horizontal="right" vertical="center" shrinkToFit="1"/>
    </xf>
    <xf numFmtId="189" fontId="4" fillId="0" borderId="63" xfId="48" applyNumberFormat="1" applyFont="1" applyFill="1" applyBorder="1" applyAlignment="1">
      <alignment horizontal="right" vertical="center" shrinkToFit="1"/>
    </xf>
    <xf numFmtId="189" fontId="4" fillId="0" borderId="64" xfId="48" applyNumberFormat="1" applyFont="1" applyFill="1" applyBorder="1" applyAlignment="1">
      <alignment horizontal="right" vertical="center" shrinkToFit="1"/>
    </xf>
    <xf numFmtId="189" fontId="4" fillId="0" borderId="65" xfId="0" applyNumberFormat="1" applyFont="1" applyFill="1" applyBorder="1" applyAlignment="1">
      <alignment vertical="center" shrinkToFit="1"/>
    </xf>
    <xf numFmtId="189" fontId="4" fillId="0" borderId="66" xfId="0" applyNumberFormat="1" applyFont="1" applyFill="1" applyBorder="1" applyAlignment="1">
      <alignment vertical="center" shrinkToFit="1"/>
    </xf>
    <xf numFmtId="189" fontId="4" fillId="0" borderId="67" xfId="48" applyNumberFormat="1" applyFont="1" applyFill="1" applyBorder="1" applyAlignment="1">
      <alignment horizontal="righ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68" xfId="0" applyNumberFormat="1" applyFont="1" applyFill="1" applyBorder="1" applyAlignment="1">
      <alignment horizontal="right" vertical="center" shrinkToFit="1"/>
    </xf>
    <xf numFmtId="180" fontId="4" fillId="33" borderId="69" xfId="0" applyNumberFormat="1" applyFont="1" applyFill="1" applyBorder="1" applyAlignment="1">
      <alignment horizontal="center" vertical="center" shrinkToFit="1"/>
    </xf>
    <xf numFmtId="180" fontId="4" fillId="33" borderId="70" xfId="0" applyNumberFormat="1" applyFont="1" applyFill="1" applyBorder="1" applyAlignment="1">
      <alignment horizontal="center" vertical="center" shrinkToFit="1"/>
    </xf>
    <xf numFmtId="4" fontId="0" fillId="0" borderId="10" xfId="0" applyNumberFormat="1" applyBorder="1" applyAlignment="1">
      <alignment horizontal="center" vertical="center"/>
    </xf>
    <xf numFmtId="189" fontId="0" fillId="34" borderId="71"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72" xfId="0" applyNumberFormat="1" applyFill="1" applyBorder="1" applyAlignment="1">
      <alignment horizontal="right" vertical="center"/>
    </xf>
    <xf numFmtId="189" fontId="0" fillId="0" borderId="72" xfId="0" applyNumberFormat="1" applyBorder="1" applyAlignment="1">
      <alignment horizontal="right" vertical="center"/>
    </xf>
    <xf numFmtId="189" fontId="0" fillId="0" borderId="72" xfId="0" applyNumberFormat="1" applyFill="1" applyBorder="1" applyAlignment="1">
      <alignment horizontal="center" vertical="center"/>
    </xf>
    <xf numFmtId="187" fontId="4" fillId="0" borderId="73" xfId="0" applyNumberFormat="1" applyFont="1" applyFill="1" applyBorder="1" applyAlignment="1">
      <alignment vertical="center" shrinkToFit="1"/>
    </xf>
    <xf numFmtId="187" fontId="4" fillId="0" borderId="74" xfId="0" applyNumberFormat="1" applyFont="1" applyFill="1" applyBorder="1" applyAlignment="1">
      <alignment vertical="center" shrinkToFit="1"/>
    </xf>
    <xf numFmtId="187" fontId="4" fillId="0" borderId="75" xfId="0" applyNumberFormat="1" applyFont="1" applyFill="1" applyBorder="1" applyAlignment="1">
      <alignment vertical="center" shrinkToFit="1"/>
    </xf>
    <xf numFmtId="187" fontId="4" fillId="0" borderId="76" xfId="0" applyNumberFormat="1" applyFont="1" applyFill="1" applyBorder="1" applyAlignment="1">
      <alignment vertical="center" shrinkToFit="1"/>
    </xf>
    <xf numFmtId="189" fontId="4" fillId="0" borderId="77" xfId="48" applyNumberFormat="1" applyFont="1" applyFill="1" applyBorder="1" applyAlignment="1">
      <alignment vertical="center" shrinkToFit="1"/>
    </xf>
    <xf numFmtId="187" fontId="4" fillId="33" borderId="31" xfId="0" applyNumberFormat="1" applyFont="1" applyFill="1" applyBorder="1" applyAlignment="1" applyProtection="1">
      <alignment vertical="center" shrinkToFit="1"/>
      <protection locked="0"/>
    </xf>
    <xf numFmtId="187" fontId="4" fillId="33" borderId="40" xfId="0" applyNumberFormat="1" applyFont="1" applyFill="1" applyBorder="1" applyAlignment="1" applyProtection="1">
      <alignment vertical="center" shrinkToFit="1"/>
      <protection locked="0"/>
    </xf>
    <xf numFmtId="187" fontId="4" fillId="33" borderId="42" xfId="0" applyNumberFormat="1" applyFont="1" applyFill="1" applyBorder="1" applyAlignment="1" applyProtection="1">
      <alignment vertical="center" shrinkToFit="1"/>
      <protection locked="0"/>
    </xf>
    <xf numFmtId="187" fontId="4" fillId="33" borderId="44" xfId="0" applyNumberFormat="1" applyFont="1" applyFill="1" applyBorder="1" applyAlignment="1" applyProtection="1">
      <alignment vertical="center" shrinkToFit="1"/>
      <protection locked="0"/>
    </xf>
    <xf numFmtId="187" fontId="4" fillId="33" borderId="33" xfId="0" applyNumberFormat="1" applyFont="1" applyFill="1" applyBorder="1" applyAlignment="1" applyProtection="1">
      <alignment vertical="center" shrinkToFit="1"/>
      <protection locked="0"/>
    </xf>
    <xf numFmtId="187" fontId="4" fillId="33" borderId="34" xfId="0" applyNumberFormat="1" applyFont="1" applyFill="1" applyBorder="1" applyAlignment="1" applyProtection="1">
      <alignment vertical="center" shrinkToFit="1"/>
      <protection locked="0"/>
    </xf>
    <xf numFmtId="187" fontId="4" fillId="33" borderId="43"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180" fontId="4" fillId="33" borderId="30" xfId="0" applyNumberFormat="1" applyFont="1" applyFill="1" applyBorder="1" applyAlignment="1" applyProtection="1">
      <alignment horizontal="center" vertical="center" shrinkToFit="1"/>
      <protection locked="0"/>
    </xf>
    <xf numFmtId="180" fontId="4" fillId="33" borderId="39"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187" fontId="4" fillId="33" borderId="0" xfId="0" applyNumberFormat="1" applyFont="1" applyFill="1" applyBorder="1" applyAlignment="1">
      <alignment vertical="center" shrinkToFit="1"/>
    </xf>
    <xf numFmtId="189" fontId="4" fillId="0" borderId="78" xfId="48" applyNumberFormat="1" applyFont="1" applyFill="1" applyBorder="1" applyAlignment="1">
      <alignment horizontal="right" vertical="center" shrinkToFit="1"/>
    </xf>
    <xf numFmtId="187" fontId="4" fillId="33" borderId="35" xfId="0" applyNumberFormat="1" applyFont="1" applyFill="1" applyBorder="1" applyAlignment="1" applyProtection="1">
      <alignment vertical="center" shrinkToFit="1"/>
      <protection locked="0"/>
    </xf>
    <xf numFmtId="187" fontId="4" fillId="33" borderId="61" xfId="0" applyNumberFormat="1" applyFont="1" applyFill="1" applyBorder="1" applyAlignment="1">
      <alignment vertical="center" shrinkToFit="1"/>
    </xf>
    <xf numFmtId="187" fontId="4" fillId="0" borderId="31" xfId="0" applyNumberFormat="1" applyFont="1" applyFill="1" applyBorder="1" applyAlignment="1">
      <alignment vertical="center" shrinkToFit="1"/>
    </xf>
    <xf numFmtId="187" fontId="4" fillId="0" borderId="79" xfId="0" applyNumberFormat="1" applyFont="1" applyFill="1" applyBorder="1" applyAlignment="1">
      <alignment vertical="center" shrinkToFit="1"/>
    </xf>
    <xf numFmtId="187" fontId="4" fillId="33" borderId="57" xfId="0" applyNumberFormat="1" applyFont="1" applyFill="1" applyBorder="1" applyAlignment="1">
      <alignment vertical="center" shrinkToFit="1"/>
    </xf>
    <xf numFmtId="0" fontId="13" fillId="0" borderId="0" xfId="0" applyFont="1" applyFill="1" applyAlignment="1">
      <alignment vertical="center"/>
    </xf>
    <xf numFmtId="0" fontId="12"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horizontal="left"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14" fillId="0" borderId="80"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0" fontId="14" fillId="0" borderId="81" xfId="0" applyFont="1" applyFill="1" applyBorder="1" applyAlignment="1" applyProtection="1">
      <alignment horizontal="center" vertical="center"/>
      <protection/>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73" xfId="0" applyFont="1" applyFill="1" applyBorder="1" applyAlignment="1">
      <alignment horizontal="center" vertical="center" wrapText="1"/>
    </xf>
    <xf numFmtId="0" fontId="4" fillId="0" borderId="8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8" xfId="0" applyFont="1" applyBorder="1" applyAlignment="1">
      <alignment horizontal="center" vertical="center"/>
    </xf>
    <xf numFmtId="0" fontId="15" fillId="0" borderId="76" xfId="0" applyFont="1" applyFill="1" applyBorder="1" applyAlignment="1">
      <alignment horizontal="center" vertical="center" wrapText="1" shrinkToFit="1"/>
    </xf>
    <xf numFmtId="0" fontId="15" fillId="0" borderId="64" xfId="0" applyFont="1" applyFill="1" applyBorder="1" applyAlignment="1">
      <alignment horizontal="center" vertical="center" wrapText="1" shrinkToFit="1"/>
    </xf>
    <xf numFmtId="189" fontId="4" fillId="33" borderId="65" xfId="48" applyNumberFormat="1" applyFont="1" applyFill="1" applyBorder="1" applyAlignment="1" applyProtection="1">
      <alignment horizontal="center" vertical="center" shrinkToFit="1"/>
      <protection locked="0"/>
    </xf>
    <xf numFmtId="189" fontId="4" fillId="33" borderId="78" xfId="48" applyNumberFormat="1" applyFont="1" applyFill="1" applyBorder="1" applyAlignment="1" applyProtection="1">
      <alignment horizontal="center" vertical="center" shrinkToFit="1"/>
      <protection locked="0"/>
    </xf>
    <xf numFmtId="189" fontId="4" fillId="33" borderId="67" xfId="48" applyNumberFormat="1"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189" fontId="4" fillId="0" borderId="65" xfId="48" applyNumberFormat="1" applyFont="1" applyFill="1" applyBorder="1" applyAlignment="1">
      <alignment horizontal="center" vertical="center" shrinkToFit="1"/>
    </xf>
    <xf numFmtId="189" fontId="4" fillId="0" borderId="78" xfId="48" applyNumberFormat="1" applyFont="1" applyFill="1" applyBorder="1" applyAlignment="1">
      <alignment horizontal="center" vertical="center" shrinkToFit="1"/>
    </xf>
    <xf numFmtId="189" fontId="4" fillId="0" borderId="67" xfId="48" applyNumberFormat="1" applyFont="1" applyFill="1" applyBorder="1" applyAlignment="1">
      <alignment horizontal="center" vertical="center" shrinkToFit="1"/>
    </xf>
    <xf numFmtId="0" fontId="2" fillId="0" borderId="82"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3" xfId="0" applyFont="1" applyFill="1" applyBorder="1" applyAlignment="1">
      <alignment horizontal="center" vertical="center"/>
    </xf>
    <xf numFmtId="0" fontId="14" fillId="0" borderId="80"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4" fillId="0" borderId="80"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81" xfId="0" applyFont="1" applyFill="1" applyBorder="1" applyAlignment="1">
      <alignment horizontal="center" vertical="center"/>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0" fillId="0" borderId="63" xfId="0" applyBorder="1" applyAlignment="1">
      <alignment horizontal="left" vertical="center"/>
    </xf>
    <xf numFmtId="0" fontId="0" fillId="0" borderId="0" xfId="0" applyAlignment="1">
      <alignment horizontal="left" vertical="center"/>
    </xf>
    <xf numFmtId="0" fontId="0" fillId="0" borderId="63" xfId="0" applyBorder="1" applyAlignment="1">
      <alignment vertical="center"/>
    </xf>
    <xf numFmtId="0" fontId="0" fillId="0" borderId="0" xfId="0" applyBorder="1" applyAlignment="1">
      <alignment vertical="center"/>
    </xf>
    <xf numFmtId="0" fontId="9" fillId="0" borderId="0" xfId="0" applyFont="1" applyBorder="1" applyAlignment="1">
      <alignment horizontal="left" vertical="center"/>
    </xf>
    <xf numFmtId="0" fontId="0" fillId="0" borderId="15" xfId="0" applyBorder="1" applyAlignment="1">
      <alignment horizontal="left" vertical="center" wrapText="1" inden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wrapText="1" indent="1"/>
    </xf>
    <xf numFmtId="0" fontId="0" fillId="0" borderId="11" xfId="0" applyBorder="1" applyAlignment="1">
      <alignment horizontal="left" vertical="center"/>
    </xf>
    <xf numFmtId="0" fontId="0" fillId="0" borderId="13" xfId="0" applyBorder="1" applyAlignment="1">
      <alignment horizontal="left" vertical="center"/>
    </xf>
    <xf numFmtId="189" fontId="0" fillId="0" borderId="0" xfId="0" applyNumberFormat="1" applyFill="1" applyBorder="1" applyAlignment="1">
      <alignment horizontal="lef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91" xfId="0" applyBorder="1" applyAlignment="1">
      <alignment horizontal="distributed" vertical="center"/>
    </xf>
    <xf numFmtId="0" fontId="0" fillId="0" borderId="63" xfId="0" applyFill="1" applyBorder="1" applyAlignment="1">
      <alignment vertical="center"/>
    </xf>
    <xf numFmtId="0" fontId="0" fillId="0" borderId="0" xfId="0" applyFill="1" applyBorder="1"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21" fillId="0" borderId="0" xfId="0" applyFont="1" applyFill="1" applyAlignment="1">
      <alignment horizontal="left" vertical="center"/>
    </xf>
    <xf numFmtId="187" fontId="4" fillId="0" borderId="0" xfId="0" applyNumberFormat="1" applyFont="1" applyFill="1" applyBorder="1" applyAlignment="1">
      <alignment horizontal="center" vertical="center" shrinkToFit="1"/>
    </xf>
    <xf numFmtId="0" fontId="19" fillId="0" borderId="0" xfId="0" applyFont="1" applyFill="1" applyAlignment="1">
      <alignment horizontal="center" vertical="center"/>
    </xf>
    <xf numFmtId="0" fontId="20"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6">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18</xdr:row>
      <xdr:rowOff>114300</xdr:rowOff>
    </xdr:from>
    <xdr:ext cx="85725" cy="200025"/>
    <xdr:sp fLocksText="0">
      <xdr:nvSpPr>
        <xdr:cNvPr id="1"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2"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3"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18</xdr:row>
      <xdr:rowOff>114300</xdr:rowOff>
    </xdr:from>
    <xdr:ext cx="85725" cy="200025"/>
    <xdr:sp fLocksText="0">
      <xdr:nvSpPr>
        <xdr:cNvPr id="4" name="Text Box 4"/>
        <xdr:cNvSpPr txBox="1">
          <a:spLocks noChangeArrowheads="1"/>
        </xdr:cNvSpPr>
      </xdr:nvSpPr>
      <xdr:spPr>
        <a:xfrm>
          <a:off x="474345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23</xdr:row>
      <xdr:rowOff>114300</xdr:rowOff>
    </xdr:from>
    <xdr:ext cx="85725" cy="200025"/>
    <xdr:sp fLocksText="0">
      <xdr:nvSpPr>
        <xdr:cNvPr id="5" name="Text Box 14"/>
        <xdr:cNvSpPr txBox="1">
          <a:spLocks noChangeArrowheads="1"/>
        </xdr:cNvSpPr>
      </xdr:nvSpPr>
      <xdr:spPr>
        <a:xfrm>
          <a:off x="474345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23</xdr:row>
      <xdr:rowOff>114300</xdr:rowOff>
    </xdr:from>
    <xdr:ext cx="85725" cy="200025"/>
    <xdr:sp fLocksText="0">
      <xdr:nvSpPr>
        <xdr:cNvPr id="6" name="Text Box 15"/>
        <xdr:cNvSpPr txBox="1">
          <a:spLocks noChangeArrowheads="1"/>
        </xdr:cNvSpPr>
      </xdr:nvSpPr>
      <xdr:spPr>
        <a:xfrm>
          <a:off x="474345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6"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7"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8"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9"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20"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21"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45</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0</xdr:rowOff>
    </xdr:from>
    <xdr:ext cx="85725" cy="200025"/>
    <xdr:sp fLocksText="0">
      <xdr:nvSpPr>
        <xdr:cNvPr id="3" name="Text Box 3"/>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29</xdr:row>
      <xdr:rowOff>114300</xdr:rowOff>
    </xdr:from>
    <xdr:ext cx="76200" cy="209550"/>
    <xdr:sp fLocksText="0">
      <xdr:nvSpPr>
        <xdr:cNvPr id="1" name="Text Box 1"/>
        <xdr:cNvSpPr txBox="1">
          <a:spLocks noChangeArrowheads="1"/>
        </xdr:cNvSpPr>
      </xdr:nvSpPr>
      <xdr:spPr>
        <a:xfrm>
          <a:off x="876300" y="6334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76200" cy="209550"/>
    <xdr:sp fLocksText="0">
      <xdr:nvSpPr>
        <xdr:cNvPr id="2" name="Text Box 2"/>
        <xdr:cNvSpPr txBox="1">
          <a:spLocks noChangeArrowheads="1"/>
        </xdr:cNvSpPr>
      </xdr:nvSpPr>
      <xdr:spPr>
        <a:xfrm>
          <a:off x="876300" y="7019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3" name="Text Box 3"/>
        <xdr:cNvSpPr txBox="1">
          <a:spLocks noChangeArrowheads="1"/>
        </xdr:cNvSpPr>
      </xdr:nvSpPr>
      <xdr:spPr>
        <a:xfrm>
          <a:off x="1428750" y="7019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495300</xdr:colOff>
      <xdr:row>15</xdr:row>
      <xdr:rowOff>28575</xdr:rowOff>
    </xdr:from>
    <xdr:to>
      <xdr:col>5</xdr:col>
      <xdr:colOff>409575</xdr:colOff>
      <xdr:row>18</xdr:row>
      <xdr:rowOff>38100</xdr:rowOff>
    </xdr:to>
    <xdr:sp>
      <xdr:nvSpPr>
        <xdr:cNvPr id="4" name="AutoShape 6"/>
        <xdr:cNvSpPr>
          <a:spLocks/>
        </xdr:cNvSpPr>
      </xdr:nvSpPr>
      <xdr:spPr>
        <a:xfrm>
          <a:off x="1924050" y="3200400"/>
          <a:ext cx="1019175" cy="609600"/>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2</xdr:col>
      <xdr:colOff>495300</xdr:colOff>
      <xdr:row>26</xdr:row>
      <xdr:rowOff>180975</xdr:rowOff>
    </xdr:from>
    <xdr:to>
      <xdr:col>8</xdr:col>
      <xdr:colOff>257175</xdr:colOff>
      <xdr:row>30</xdr:row>
      <xdr:rowOff>142875</xdr:rowOff>
    </xdr:to>
    <xdr:sp>
      <xdr:nvSpPr>
        <xdr:cNvPr id="5" name="AutoShape 7"/>
        <xdr:cNvSpPr>
          <a:spLocks/>
        </xdr:cNvSpPr>
      </xdr:nvSpPr>
      <xdr:spPr>
        <a:xfrm>
          <a:off x="1371600" y="5800725"/>
          <a:ext cx="307657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180975</xdr:colOff>
      <xdr:row>19</xdr:row>
      <xdr:rowOff>76200</xdr:rowOff>
    </xdr:from>
    <xdr:to>
      <xdr:col>15</xdr:col>
      <xdr:colOff>447675</xdr:colOff>
      <xdr:row>22</xdr:row>
      <xdr:rowOff>66675</xdr:rowOff>
    </xdr:to>
    <xdr:sp>
      <xdr:nvSpPr>
        <xdr:cNvPr id="6" name="AutoShape 8"/>
        <xdr:cNvSpPr>
          <a:spLocks/>
        </xdr:cNvSpPr>
      </xdr:nvSpPr>
      <xdr:spPr>
        <a:xfrm>
          <a:off x="7134225" y="3943350"/>
          <a:ext cx="1371600" cy="59055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oneCellAnchor>
    <xdr:from>
      <xdr:col>2</xdr:col>
      <xdr:colOff>0</xdr:colOff>
      <xdr:row>29</xdr:row>
      <xdr:rowOff>114300</xdr:rowOff>
    </xdr:from>
    <xdr:ext cx="85725" cy="114300"/>
    <xdr:sp fLocksText="0">
      <xdr:nvSpPr>
        <xdr:cNvPr id="7" name="Text Box 4"/>
        <xdr:cNvSpPr txBox="1">
          <a:spLocks noChangeArrowheads="1"/>
        </xdr:cNvSpPr>
      </xdr:nvSpPr>
      <xdr:spPr>
        <a:xfrm>
          <a:off x="87630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29</xdr:row>
      <xdr:rowOff>114300</xdr:rowOff>
    </xdr:from>
    <xdr:ext cx="85725" cy="114300"/>
    <xdr:sp fLocksText="0">
      <xdr:nvSpPr>
        <xdr:cNvPr id="8" name="Text Box 4"/>
        <xdr:cNvSpPr txBox="1">
          <a:spLocks noChangeArrowheads="1"/>
        </xdr:cNvSpPr>
      </xdr:nvSpPr>
      <xdr:spPr>
        <a:xfrm>
          <a:off x="474345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28600"/>
    <xdr:sp fLocksText="0">
      <xdr:nvSpPr>
        <xdr:cNvPr id="9" name="Text Box 1"/>
        <xdr:cNvSpPr txBox="1">
          <a:spLocks noChangeArrowheads="1"/>
        </xdr:cNvSpPr>
      </xdr:nvSpPr>
      <xdr:spPr>
        <a:xfrm>
          <a:off x="876300" y="6534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114300"/>
    <xdr:sp fLocksText="0">
      <xdr:nvSpPr>
        <xdr:cNvPr id="10" name="Text Box 5"/>
        <xdr:cNvSpPr txBox="1">
          <a:spLocks noChangeArrowheads="1"/>
        </xdr:cNvSpPr>
      </xdr:nvSpPr>
      <xdr:spPr>
        <a:xfrm>
          <a:off x="87630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114300"/>
    <xdr:sp fLocksText="0">
      <xdr:nvSpPr>
        <xdr:cNvPr id="11" name="Text Box 8"/>
        <xdr:cNvSpPr txBox="1">
          <a:spLocks noChangeArrowheads="1"/>
        </xdr:cNvSpPr>
      </xdr:nvSpPr>
      <xdr:spPr>
        <a:xfrm>
          <a:off x="87630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114300"/>
    <xdr:sp fLocksText="0">
      <xdr:nvSpPr>
        <xdr:cNvPr id="12" name="Text Box 11"/>
        <xdr:cNvSpPr txBox="1">
          <a:spLocks noChangeArrowheads="1"/>
        </xdr:cNvSpPr>
      </xdr:nvSpPr>
      <xdr:spPr>
        <a:xfrm>
          <a:off x="87630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114300"/>
    <xdr:sp fLocksText="0">
      <xdr:nvSpPr>
        <xdr:cNvPr id="13" name="Text Box 4"/>
        <xdr:cNvSpPr txBox="1">
          <a:spLocks noChangeArrowheads="1"/>
        </xdr:cNvSpPr>
      </xdr:nvSpPr>
      <xdr:spPr>
        <a:xfrm>
          <a:off x="876300" y="6334125"/>
          <a:ext cx="8572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1"/>
        <xdr:cNvSpPr txBox="1">
          <a:spLocks noChangeArrowheads="1"/>
        </xdr:cNvSpPr>
      </xdr:nvSpPr>
      <xdr:spPr>
        <a:xfrm>
          <a:off x="87630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3"/>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4"/>
        <xdr:cNvSpPr txBox="1">
          <a:spLocks noChangeArrowheads="1"/>
        </xdr:cNvSpPr>
      </xdr:nvSpPr>
      <xdr:spPr>
        <a:xfrm>
          <a:off x="87630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 name="Text Box 5"/>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5" name="Text Box 6"/>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 name="Text Box 7"/>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 name="Text Box 8"/>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8" name="Text Box 9"/>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9" name="Text Box 10"/>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0" name="Text Box 11"/>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1" name="Text Box 12"/>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2" name="Text Box 13"/>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13" name="Text Box 4"/>
        <xdr:cNvSpPr txBox="1">
          <a:spLocks noChangeArrowheads="1"/>
        </xdr:cNvSpPr>
      </xdr:nvSpPr>
      <xdr:spPr>
        <a:xfrm>
          <a:off x="876300" y="4000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4" name="Text Box 14"/>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15" name="Text Box 15"/>
        <xdr:cNvSpPr txBox="1">
          <a:spLocks noChangeArrowheads="1"/>
        </xdr:cNvSpPr>
      </xdr:nvSpPr>
      <xdr:spPr>
        <a:xfrm>
          <a:off x="876300" y="5000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15" activePane="bottomRight" state="frozen"/>
      <selection pane="topLeft" activeCell="C47" sqref="C47"/>
      <selection pane="topRight" activeCell="C47" sqref="C47"/>
      <selection pane="bottomLeft" activeCell="C47" sqref="C47"/>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4">
        <f>'月別集計'!C4</f>
        <v>0</v>
      </c>
      <c r="E4" s="155"/>
      <c r="F4" s="155"/>
      <c r="G4" s="155"/>
      <c r="H4" s="155"/>
      <c r="I4" s="155"/>
      <c r="J4" s="155"/>
      <c r="K4" s="155"/>
      <c r="L4" s="155"/>
      <c r="M4" s="155"/>
      <c r="N4" s="155"/>
      <c r="O4" s="156"/>
      <c r="P4" s="33"/>
      <c r="Q4" s="33"/>
    </row>
    <row r="5" spans="1:17" s="34" customFormat="1" ht="20.25" customHeight="1">
      <c r="A5" s="153" t="s">
        <v>70</v>
      </c>
      <c r="B5" s="153"/>
      <c r="C5" s="153"/>
      <c r="D5" s="153">
        <f>'月別集計'!C5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33"/>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60" t="s">
        <v>110</v>
      </c>
      <c r="B11" s="161"/>
      <c r="C11" s="161"/>
      <c r="D11" s="161"/>
      <c r="E11" s="162"/>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thickBo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hidden="1" thickBot="1">
      <c r="A45" s="66"/>
      <c r="B45" s="58"/>
      <c r="C45" s="67"/>
      <c r="D45" s="68"/>
      <c r="E45" s="68"/>
      <c r="F45" s="68"/>
      <c r="G45" s="68"/>
      <c r="H45" s="68"/>
      <c r="I45" s="60">
        <f t="shared" si="2"/>
      </c>
      <c r="J45" s="70"/>
      <c r="K45" s="68"/>
      <c r="L45" s="71"/>
      <c r="M45" s="142"/>
      <c r="N45" s="144">
        <f t="shared" si="0"/>
      </c>
      <c r="O45" s="73"/>
      <c r="P45" s="56">
        <f t="shared" si="1"/>
      </c>
      <c r="Q45" s="74" t="e">
        <f>IF(C45+D45+E45+F45+H45+I45+K45+L45+M45=0,"",C45+D45+E45+F45+H45+I45+K45+L45+M45)</f>
        <v>#VALUE!</v>
      </c>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105</v>
      </c>
      <c r="B49" s="180"/>
      <c r="C49" s="180"/>
      <c r="D49" s="180"/>
      <c r="E49" s="181"/>
      <c r="F49" s="175" t="s">
        <v>65</v>
      </c>
      <c r="G49" s="176"/>
      <c r="H49" s="176"/>
      <c r="I49" s="177"/>
      <c r="J49" s="91">
        <f>SUM(C48:H48)</f>
        <v>0</v>
      </c>
      <c r="K49" s="92">
        <f>SUM(J48:M48)</f>
        <v>0</v>
      </c>
      <c r="L49" s="93">
        <f>IF(O46&gt;K49,K49,O46)</f>
        <v>0</v>
      </c>
      <c r="M49" s="179" t="s">
        <v>79</v>
      </c>
      <c r="N49" s="180"/>
      <c r="O49" s="181"/>
      <c r="P49" s="30">
        <f>IF(F49="Yes",P48*6/7,"")</f>
      </c>
    </row>
    <row r="50" spans="1:17" s="79" customFormat="1" ht="3.75" customHeight="1">
      <c r="A50" s="94"/>
      <c r="B50" s="94"/>
      <c r="C50" s="94"/>
      <c r="D50" s="94"/>
      <c r="E50" s="94"/>
      <c r="F50" s="94"/>
      <c r="G50" s="94"/>
      <c r="H50" s="94"/>
      <c r="I50" s="94"/>
      <c r="J50" s="94"/>
      <c r="K50" s="95"/>
      <c r="L50" s="95"/>
      <c r="M50" s="96"/>
      <c r="N50" s="96"/>
      <c r="O50" s="94"/>
      <c r="P50" s="94"/>
      <c r="Q50" s="97"/>
    </row>
    <row r="51" spans="1:17" s="105" customFormat="1" ht="15.75" customHeight="1">
      <c r="A51" s="40"/>
      <c r="B51" s="40"/>
      <c r="C51" s="98"/>
      <c r="D51" s="98"/>
      <c r="E51" s="98"/>
      <c r="F51" s="98"/>
      <c r="G51" s="98"/>
      <c r="H51" s="99" t="s">
        <v>66</v>
      </c>
      <c r="I51" s="100"/>
      <c r="J51" s="100"/>
      <c r="K51" s="101"/>
      <c r="L51" s="101"/>
      <c r="M51" s="102"/>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7:C7"/>
    <mergeCell ref="D7:O7"/>
    <mergeCell ref="A49:E49"/>
    <mergeCell ref="A53:Q53"/>
    <mergeCell ref="A9:C9"/>
    <mergeCell ref="H9:J9"/>
    <mergeCell ref="M49:O49"/>
    <mergeCell ref="C13:I13"/>
    <mergeCell ref="A59:Q59"/>
    <mergeCell ref="A11:E11"/>
    <mergeCell ref="A46:B46"/>
    <mergeCell ref="A47:B47"/>
    <mergeCell ref="A48:B48"/>
    <mergeCell ref="A13:B13"/>
    <mergeCell ref="A58:Q58"/>
    <mergeCell ref="J13:O13"/>
    <mergeCell ref="P13:P14"/>
    <mergeCell ref="F49:I49"/>
    <mergeCell ref="A2:P2"/>
    <mergeCell ref="A1:P1"/>
    <mergeCell ref="A56:Q56"/>
    <mergeCell ref="A57:Q57"/>
    <mergeCell ref="A4:C4"/>
    <mergeCell ref="D4:O4"/>
    <mergeCell ref="A5:C5"/>
    <mergeCell ref="D5:O5"/>
    <mergeCell ref="A54:Q54"/>
    <mergeCell ref="A55:Q55"/>
  </mergeCells>
  <conditionalFormatting sqref="Q45 B15:B45 H50:H52 F49:G49 Q50:Q51 P49 L49 M50:N50">
    <cfRule type="cellIs" priority="11" dxfId="104" operator="equal" stopIfTrue="1">
      <formula>"（土）"</formula>
    </cfRule>
    <cfRule type="cellIs" priority="12"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conditionalFormatting sqref="I46 N46:P46 P47:P48 P15:P45 J46:M47 C48:O48 I15:N45">
    <cfRule type="cellIs" priority="5" dxfId="104" operator="equal" stopIfTrue="1">
      <formula>"（土）"</formula>
    </cfRule>
    <cfRule type="cellIs" priority="6" dxfId="105" operator="equal" stopIfTrue="1">
      <formula>"（日）"</formula>
    </cfRule>
  </conditionalFormatting>
  <dataValidations count="2">
    <dataValidation type="list" showInputMessage="1" showErrorMessage="1" sqref="I51:J51 F49:G49 H50">
      <formula1>"Yes,No"</formula1>
    </dataValidation>
    <dataValidation type="whole" operator="greaterThanOrEqual" allowBlank="1" showErrorMessage="1" imeMode="off" sqref="J15:M45 O15:O45 C15:H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10.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Q5" sqref="Q5"/>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133</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11.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134</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thickBo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hidden="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hidden="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12.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15" activePane="bottomRight" state="frozen"/>
      <selection pane="topLeft" activeCell="C4" sqref="C4:J4"/>
      <selection pane="topRight" activeCell="C4" sqref="C4:J4"/>
      <selection pane="bottomLeft" activeCell="C4" sqref="C4:J4"/>
      <selection pane="bottomRight" activeCell="Q8" sqref="Q8"/>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50"/>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4">
        <f>'4月分'!D4:O4</f>
        <v>0</v>
      </c>
      <c r="E4" s="155"/>
      <c r="F4" s="155"/>
      <c r="G4" s="155"/>
      <c r="H4" s="155"/>
      <c r="I4" s="155"/>
      <c r="J4" s="155"/>
      <c r="K4" s="155"/>
      <c r="L4" s="155"/>
      <c r="M4" s="155"/>
      <c r="N4" s="155"/>
      <c r="O4" s="156"/>
      <c r="P4" s="33"/>
      <c r="Q4" s="33"/>
    </row>
    <row r="5" spans="1:17" s="34" customFormat="1" ht="20.25" customHeight="1">
      <c r="A5" s="153" t="s">
        <v>70</v>
      </c>
      <c r="B5" s="153"/>
      <c r="C5" s="153"/>
      <c r="D5" s="153">
        <f>'4月分'!D5:O5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13.5">
      <c r="A8" s="35"/>
      <c r="B8" s="33"/>
      <c r="C8" s="33"/>
      <c r="D8" s="33"/>
      <c r="E8" s="33"/>
      <c r="F8" s="33"/>
      <c r="G8" s="33"/>
      <c r="H8" s="33"/>
      <c r="I8" s="33"/>
      <c r="J8" s="33"/>
      <c r="K8" s="33"/>
      <c r="L8" s="33"/>
      <c r="M8" s="33"/>
      <c r="N8" s="33"/>
      <c r="O8" s="33"/>
      <c r="P8" s="33"/>
      <c r="Q8" s="33"/>
    </row>
    <row r="9" spans="1:17" s="34" customFormat="1" ht="13.5" hidden="1">
      <c r="A9" s="153" t="s">
        <v>71</v>
      </c>
      <c r="B9" s="153"/>
      <c r="C9" s="153"/>
      <c r="D9" s="36"/>
      <c r="E9" s="37" t="s">
        <v>50</v>
      </c>
      <c r="F9" s="33"/>
      <c r="G9" s="33"/>
      <c r="H9" s="153" t="s">
        <v>72</v>
      </c>
      <c r="I9" s="153"/>
      <c r="J9" s="153"/>
      <c r="K9" s="38"/>
      <c r="L9" s="37" t="s">
        <v>0</v>
      </c>
      <c r="M9" s="138"/>
      <c r="N9" s="33"/>
      <c r="O9" s="33"/>
      <c r="P9" s="33"/>
      <c r="Q9" s="33"/>
    </row>
    <row r="10" spans="1:17" s="34" customFormat="1" ht="14.25" hidden="1" thickBot="1">
      <c r="A10" s="39"/>
      <c r="B10" s="39"/>
      <c r="C10" s="39"/>
      <c r="D10" s="40"/>
      <c r="E10" s="40"/>
      <c r="F10" s="33"/>
      <c r="G10" s="33"/>
      <c r="H10" s="33"/>
      <c r="I10" s="33"/>
      <c r="J10" s="33"/>
      <c r="K10" s="33"/>
      <c r="L10" s="33"/>
      <c r="M10" s="33"/>
      <c r="N10" s="33"/>
      <c r="O10" s="33"/>
      <c r="P10" s="33"/>
      <c r="Q10" s="33"/>
    </row>
    <row r="11" spans="1:17" s="34" customFormat="1" ht="14.25" hidden="1" thickBot="1">
      <c r="A11" s="188" t="s">
        <v>73</v>
      </c>
      <c r="B11" s="189"/>
      <c r="C11" s="189"/>
      <c r="D11" s="189"/>
      <c r="E11" s="190"/>
      <c r="F11" s="40"/>
      <c r="G11" s="40"/>
      <c r="H11" s="33"/>
      <c r="I11" s="33"/>
      <c r="J11" s="33"/>
      <c r="K11" s="33"/>
      <c r="L11" s="33"/>
      <c r="M11" s="33"/>
      <c r="N11" s="33"/>
      <c r="O11" s="33"/>
      <c r="P11" s="33"/>
      <c r="Q11" s="33"/>
    </row>
    <row r="12" spans="1:17" s="34" customFormat="1" ht="11.2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102</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101</v>
      </c>
      <c r="I14" s="46" t="s">
        <v>76</v>
      </c>
      <c r="J14" s="44" t="s">
        <v>119</v>
      </c>
      <c r="K14" s="44" t="s">
        <v>125</v>
      </c>
      <c r="L14" s="44" t="s">
        <v>122</v>
      </c>
      <c r="M14" s="45" t="s">
        <v>126</v>
      </c>
      <c r="N14" s="47" t="s">
        <v>76</v>
      </c>
      <c r="O14" s="44" t="s">
        <v>77</v>
      </c>
      <c r="P14" s="174"/>
    </row>
    <row r="15" spans="1:17" ht="14.25" hidden="1" thickBot="1">
      <c r="A15" s="48"/>
      <c r="B15" s="49"/>
      <c r="C15" s="50"/>
      <c r="D15" s="50"/>
      <c r="E15" s="50"/>
      <c r="F15" s="50"/>
      <c r="G15" s="50"/>
      <c r="H15" s="50"/>
      <c r="I15" s="51"/>
      <c r="J15" s="52"/>
      <c r="K15" s="50"/>
      <c r="L15" s="53"/>
      <c r="M15" s="145"/>
      <c r="N15" s="54"/>
      <c r="O15" s="55"/>
      <c r="P15" s="56"/>
      <c r="Q15" s="1"/>
    </row>
    <row r="16" spans="1:17" ht="15.75" customHeight="1" hidden="1">
      <c r="A16" s="57"/>
      <c r="B16" s="58"/>
      <c r="C16" s="59"/>
      <c r="D16" s="59"/>
      <c r="E16" s="59"/>
      <c r="F16" s="59"/>
      <c r="G16" s="59"/>
      <c r="H16" s="59"/>
      <c r="I16" s="60"/>
      <c r="J16" s="61"/>
      <c r="K16" s="59"/>
      <c r="L16" s="62"/>
      <c r="M16" s="62"/>
      <c r="N16" s="63"/>
      <c r="O16" s="64"/>
      <c r="P16" s="56"/>
      <c r="Q16" s="1"/>
    </row>
    <row r="17" spans="1:17" ht="15.75" customHeight="1" hidden="1">
      <c r="A17" s="65"/>
      <c r="B17" s="58"/>
      <c r="C17" s="64"/>
      <c r="D17" s="64"/>
      <c r="E17" s="64"/>
      <c r="F17" s="64"/>
      <c r="G17" s="64"/>
      <c r="H17" s="59"/>
      <c r="I17" s="60"/>
      <c r="J17" s="61"/>
      <c r="K17" s="59"/>
      <c r="L17" s="62"/>
      <c r="M17" s="62"/>
      <c r="N17" s="63"/>
      <c r="O17" s="64"/>
      <c r="P17" s="56"/>
      <c r="Q17" s="1"/>
    </row>
    <row r="18" spans="1:17" ht="15.75" customHeight="1" hidden="1">
      <c r="A18" s="57"/>
      <c r="B18" s="58"/>
      <c r="C18" s="64"/>
      <c r="D18" s="64"/>
      <c r="E18" s="64"/>
      <c r="F18" s="64"/>
      <c r="G18" s="64"/>
      <c r="H18" s="59"/>
      <c r="I18" s="60"/>
      <c r="J18" s="61"/>
      <c r="K18" s="59"/>
      <c r="L18" s="62"/>
      <c r="M18" s="62"/>
      <c r="N18" s="63"/>
      <c r="O18" s="64"/>
      <c r="P18" s="56"/>
      <c r="Q18" s="1"/>
    </row>
    <row r="19" spans="1:17" ht="15.75" customHeight="1" hidden="1">
      <c r="A19" s="65"/>
      <c r="B19" s="58"/>
      <c r="C19" s="64"/>
      <c r="D19" s="64"/>
      <c r="E19" s="64"/>
      <c r="F19" s="64"/>
      <c r="G19" s="64"/>
      <c r="H19" s="59"/>
      <c r="I19" s="60"/>
      <c r="J19" s="61"/>
      <c r="K19" s="59"/>
      <c r="L19" s="62"/>
      <c r="M19" s="62"/>
      <c r="N19" s="63"/>
      <c r="O19" s="64"/>
      <c r="P19" s="56"/>
      <c r="Q19" s="1"/>
    </row>
    <row r="20" spans="1:17" ht="15.75" customHeight="1" hidden="1">
      <c r="A20" s="57"/>
      <c r="B20" s="58"/>
      <c r="C20" s="64"/>
      <c r="D20" s="64"/>
      <c r="E20" s="64"/>
      <c r="F20" s="64"/>
      <c r="G20" s="64"/>
      <c r="H20" s="59"/>
      <c r="I20" s="60"/>
      <c r="J20" s="61"/>
      <c r="K20" s="59"/>
      <c r="L20" s="62"/>
      <c r="M20" s="62"/>
      <c r="N20" s="63"/>
      <c r="O20" s="64"/>
      <c r="P20" s="56"/>
      <c r="Q20" s="1"/>
    </row>
    <row r="21" spans="1:17" ht="15.75" customHeight="1" hidden="1">
      <c r="A21" s="65"/>
      <c r="B21" s="58"/>
      <c r="C21" s="64"/>
      <c r="D21" s="64"/>
      <c r="E21" s="64"/>
      <c r="F21" s="64"/>
      <c r="G21" s="64"/>
      <c r="H21" s="59"/>
      <c r="I21" s="60"/>
      <c r="J21" s="61"/>
      <c r="K21" s="59"/>
      <c r="L21" s="62"/>
      <c r="M21" s="62"/>
      <c r="N21" s="63"/>
      <c r="O21" s="64"/>
      <c r="P21" s="56"/>
      <c r="Q21" s="1"/>
    </row>
    <row r="22" spans="1:17" ht="15.75" customHeight="1" hidden="1">
      <c r="A22" s="57"/>
      <c r="B22" s="58"/>
      <c r="C22" s="64"/>
      <c r="D22" s="64"/>
      <c r="E22" s="64"/>
      <c r="F22" s="64"/>
      <c r="G22" s="64"/>
      <c r="H22" s="59"/>
      <c r="I22" s="60"/>
      <c r="J22" s="61"/>
      <c r="K22" s="59"/>
      <c r="L22" s="62"/>
      <c r="M22" s="62"/>
      <c r="N22" s="63"/>
      <c r="O22" s="64"/>
      <c r="P22" s="56"/>
      <c r="Q22" s="1"/>
    </row>
    <row r="23" spans="1:17" ht="15.75" customHeight="1" hidden="1">
      <c r="A23" s="65"/>
      <c r="B23" s="58"/>
      <c r="C23" s="64"/>
      <c r="D23" s="64"/>
      <c r="E23" s="64"/>
      <c r="F23" s="64"/>
      <c r="G23" s="64"/>
      <c r="H23" s="59"/>
      <c r="I23" s="60"/>
      <c r="J23" s="61"/>
      <c r="K23" s="59"/>
      <c r="L23" s="62"/>
      <c r="M23" s="62"/>
      <c r="N23" s="63"/>
      <c r="O23" s="64"/>
      <c r="P23" s="56"/>
      <c r="Q23" s="1"/>
    </row>
    <row r="24" spans="1:17" ht="15.75" customHeight="1" hidden="1">
      <c r="A24" s="57"/>
      <c r="B24" s="58"/>
      <c r="C24" s="64"/>
      <c r="D24" s="64"/>
      <c r="E24" s="64"/>
      <c r="F24" s="64"/>
      <c r="G24" s="64"/>
      <c r="H24" s="59"/>
      <c r="I24" s="60"/>
      <c r="J24" s="61"/>
      <c r="K24" s="59"/>
      <c r="L24" s="62"/>
      <c r="M24" s="62"/>
      <c r="N24" s="63"/>
      <c r="O24" s="64"/>
      <c r="P24" s="56"/>
      <c r="Q24" s="1"/>
    </row>
    <row r="25" spans="1:17" ht="15.75" customHeight="1" hidden="1">
      <c r="A25" s="65"/>
      <c r="B25" s="58"/>
      <c r="C25" s="64"/>
      <c r="D25" s="64"/>
      <c r="E25" s="64"/>
      <c r="F25" s="64"/>
      <c r="G25" s="64"/>
      <c r="H25" s="59"/>
      <c r="I25" s="60"/>
      <c r="J25" s="61"/>
      <c r="K25" s="59"/>
      <c r="L25" s="62"/>
      <c r="M25" s="62"/>
      <c r="N25" s="63"/>
      <c r="O25" s="64"/>
      <c r="P25" s="56"/>
      <c r="Q25" s="1"/>
    </row>
    <row r="26" spans="1:17" ht="15.75" customHeight="1" hidden="1">
      <c r="A26" s="57"/>
      <c r="B26" s="58"/>
      <c r="C26" s="64"/>
      <c r="D26" s="64"/>
      <c r="E26" s="64"/>
      <c r="F26" s="64"/>
      <c r="G26" s="64"/>
      <c r="H26" s="59"/>
      <c r="I26" s="60"/>
      <c r="J26" s="61"/>
      <c r="K26" s="59"/>
      <c r="L26" s="62"/>
      <c r="M26" s="62"/>
      <c r="N26" s="63"/>
      <c r="O26" s="64"/>
      <c r="P26" s="56"/>
      <c r="Q26" s="1"/>
    </row>
    <row r="27" spans="1:17" ht="15.75" customHeight="1" hidden="1">
      <c r="A27" s="65"/>
      <c r="B27" s="58"/>
      <c r="C27" s="64"/>
      <c r="D27" s="64"/>
      <c r="E27" s="64"/>
      <c r="F27" s="64"/>
      <c r="G27" s="64"/>
      <c r="H27" s="59"/>
      <c r="I27" s="60"/>
      <c r="J27" s="61"/>
      <c r="K27" s="59"/>
      <c r="L27" s="62"/>
      <c r="M27" s="62"/>
      <c r="N27" s="63"/>
      <c r="O27" s="64"/>
      <c r="P27" s="56"/>
      <c r="Q27" s="1"/>
    </row>
    <row r="28" spans="1:17" ht="15.75" customHeight="1" hidden="1">
      <c r="A28" s="57"/>
      <c r="B28" s="58"/>
      <c r="C28" s="64"/>
      <c r="D28" s="64"/>
      <c r="E28" s="64"/>
      <c r="F28" s="64"/>
      <c r="G28" s="64"/>
      <c r="H28" s="59"/>
      <c r="I28" s="60"/>
      <c r="J28" s="61"/>
      <c r="K28" s="59"/>
      <c r="L28" s="62"/>
      <c r="M28" s="62"/>
      <c r="N28" s="63"/>
      <c r="O28" s="64"/>
      <c r="P28" s="56"/>
      <c r="Q28" s="1"/>
    </row>
    <row r="29" spans="1:17" ht="15.75" customHeight="1" hidden="1">
      <c r="A29" s="65"/>
      <c r="B29" s="58"/>
      <c r="C29" s="64"/>
      <c r="D29" s="64"/>
      <c r="E29" s="64"/>
      <c r="F29" s="64"/>
      <c r="G29" s="64"/>
      <c r="H29" s="59"/>
      <c r="I29" s="60"/>
      <c r="J29" s="61"/>
      <c r="K29" s="59"/>
      <c r="L29" s="62"/>
      <c r="M29" s="62"/>
      <c r="N29" s="63"/>
      <c r="O29" s="64"/>
      <c r="P29" s="56"/>
      <c r="Q29" s="1"/>
    </row>
    <row r="30" spans="1:17" ht="15.75" customHeight="1" hidden="1">
      <c r="A30" s="57"/>
      <c r="B30" s="58"/>
      <c r="C30" s="64"/>
      <c r="D30" s="64"/>
      <c r="E30" s="64"/>
      <c r="F30" s="64"/>
      <c r="G30" s="64"/>
      <c r="H30" s="59"/>
      <c r="I30" s="60"/>
      <c r="J30" s="61"/>
      <c r="K30" s="59"/>
      <c r="L30" s="62"/>
      <c r="M30" s="62"/>
      <c r="N30" s="63"/>
      <c r="O30" s="64"/>
      <c r="P30" s="56"/>
      <c r="Q30" s="1"/>
    </row>
    <row r="31" spans="1:17" ht="15.75" customHeight="1" hidden="1">
      <c r="A31" s="65"/>
      <c r="B31" s="58"/>
      <c r="C31" s="64"/>
      <c r="D31" s="64"/>
      <c r="E31" s="64"/>
      <c r="F31" s="64"/>
      <c r="G31" s="64"/>
      <c r="H31" s="59"/>
      <c r="I31" s="60"/>
      <c r="J31" s="61"/>
      <c r="K31" s="59"/>
      <c r="L31" s="62"/>
      <c r="M31" s="62"/>
      <c r="N31" s="63"/>
      <c r="O31" s="64"/>
      <c r="P31" s="56"/>
      <c r="Q31" s="1"/>
    </row>
    <row r="32" spans="1:17" ht="15.75" customHeight="1" hidden="1">
      <c r="A32" s="57"/>
      <c r="B32" s="58"/>
      <c r="C32" s="64"/>
      <c r="D32" s="64"/>
      <c r="E32" s="64"/>
      <c r="F32" s="64"/>
      <c r="G32" s="64"/>
      <c r="H32" s="59"/>
      <c r="I32" s="60"/>
      <c r="J32" s="61"/>
      <c r="K32" s="59"/>
      <c r="L32" s="62"/>
      <c r="M32" s="62"/>
      <c r="N32" s="63"/>
      <c r="O32" s="64"/>
      <c r="P32" s="56"/>
      <c r="Q32" s="1"/>
    </row>
    <row r="33" spans="1:17" ht="15.75" customHeight="1" hidden="1">
      <c r="A33" s="65"/>
      <c r="B33" s="58"/>
      <c r="C33" s="64"/>
      <c r="D33" s="64"/>
      <c r="E33" s="64"/>
      <c r="F33" s="64"/>
      <c r="G33" s="64"/>
      <c r="H33" s="59"/>
      <c r="I33" s="60"/>
      <c r="J33" s="61"/>
      <c r="K33" s="59"/>
      <c r="L33" s="62"/>
      <c r="M33" s="62"/>
      <c r="N33" s="63"/>
      <c r="O33" s="64"/>
      <c r="P33" s="56"/>
      <c r="Q33" s="1"/>
    </row>
    <row r="34" spans="1:17" ht="15.75" customHeight="1" hidden="1">
      <c r="A34" s="57"/>
      <c r="B34" s="58"/>
      <c r="C34" s="64"/>
      <c r="D34" s="64"/>
      <c r="E34" s="64"/>
      <c r="F34" s="64"/>
      <c r="G34" s="64"/>
      <c r="H34" s="59"/>
      <c r="I34" s="60"/>
      <c r="J34" s="61"/>
      <c r="K34" s="59"/>
      <c r="L34" s="62"/>
      <c r="M34" s="62"/>
      <c r="N34" s="63"/>
      <c r="O34" s="64"/>
      <c r="P34" s="56"/>
      <c r="Q34" s="1"/>
    </row>
    <row r="35" spans="1:17" ht="15.75" customHeight="1" hidden="1">
      <c r="A35" s="65"/>
      <c r="B35" s="58"/>
      <c r="C35" s="64"/>
      <c r="D35" s="64"/>
      <c r="E35" s="64"/>
      <c r="F35" s="64"/>
      <c r="G35" s="64"/>
      <c r="H35" s="59"/>
      <c r="I35" s="60"/>
      <c r="J35" s="61"/>
      <c r="K35" s="59"/>
      <c r="L35" s="62"/>
      <c r="M35" s="62"/>
      <c r="N35" s="63"/>
      <c r="O35" s="64"/>
      <c r="P35" s="56"/>
      <c r="Q35" s="1"/>
    </row>
    <row r="36" spans="1:17" ht="15.75" customHeight="1" hidden="1">
      <c r="A36" s="57"/>
      <c r="B36" s="58"/>
      <c r="C36" s="64"/>
      <c r="D36" s="64"/>
      <c r="E36" s="64"/>
      <c r="F36" s="64"/>
      <c r="G36" s="64"/>
      <c r="H36" s="59"/>
      <c r="I36" s="60"/>
      <c r="J36" s="61"/>
      <c r="K36" s="59"/>
      <c r="L36" s="62"/>
      <c r="M36" s="62"/>
      <c r="N36" s="63"/>
      <c r="O36" s="64"/>
      <c r="P36" s="56"/>
      <c r="Q36" s="1"/>
    </row>
    <row r="37" spans="1:17" ht="15.75" customHeight="1" hidden="1">
      <c r="A37" s="65"/>
      <c r="B37" s="58"/>
      <c r="C37" s="64"/>
      <c r="D37" s="64"/>
      <c r="E37" s="64"/>
      <c r="F37" s="64"/>
      <c r="G37" s="64"/>
      <c r="H37" s="59"/>
      <c r="I37" s="60"/>
      <c r="J37" s="61"/>
      <c r="K37" s="59"/>
      <c r="L37" s="62"/>
      <c r="M37" s="62"/>
      <c r="N37" s="63"/>
      <c r="O37" s="64"/>
      <c r="P37" s="56"/>
      <c r="Q37" s="1"/>
    </row>
    <row r="38" spans="1:17" ht="15.75" customHeight="1" hidden="1">
      <c r="A38" s="57"/>
      <c r="B38" s="58"/>
      <c r="C38" s="64"/>
      <c r="D38" s="64"/>
      <c r="E38" s="64"/>
      <c r="F38" s="64"/>
      <c r="G38" s="64"/>
      <c r="H38" s="59"/>
      <c r="I38" s="60"/>
      <c r="J38" s="61"/>
      <c r="K38" s="59"/>
      <c r="L38" s="62"/>
      <c r="M38" s="62"/>
      <c r="N38" s="63"/>
      <c r="O38" s="64"/>
      <c r="P38" s="56"/>
      <c r="Q38" s="1"/>
    </row>
    <row r="39" spans="1:17" ht="15.75" customHeight="1" hidden="1">
      <c r="A39" s="65"/>
      <c r="B39" s="58"/>
      <c r="C39" s="64"/>
      <c r="D39" s="64"/>
      <c r="E39" s="64"/>
      <c r="F39" s="64"/>
      <c r="G39" s="64"/>
      <c r="H39" s="59"/>
      <c r="I39" s="60"/>
      <c r="J39" s="61"/>
      <c r="K39" s="59"/>
      <c r="L39" s="62"/>
      <c r="M39" s="62"/>
      <c r="N39" s="63"/>
      <c r="O39" s="64"/>
      <c r="P39" s="56"/>
      <c r="Q39" s="1"/>
    </row>
    <row r="40" spans="1:17" ht="15.75" customHeight="1" hidden="1">
      <c r="A40" s="57"/>
      <c r="B40" s="58"/>
      <c r="C40" s="64"/>
      <c r="D40" s="64"/>
      <c r="E40" s="64"/>
      <c r="F40" s="64"/>
      <c r="G40" s="64"/>
      <c r="H40" s="59"/>
      <c r="I40" s="60"/>
      <c r="J40" s="61"/>
      <c r="K40" s="59"/>
      <c r="L40" s="62"/>
      <c r="M40" s="62"/>
      <c r="N40" s="63"/>
      <c r="O40" s="64"/>
      <c r="P40" s="56"/>
      <c r="Q40" s="1"/>
    </row>
    <row r="41" spans="1:17" ht="15.75" customHeight="1" hidden="1">
      <c r="A41" s="65"/>
      <c r="B41" s="58"/>
      <c r="C41" s="64"/>
      <c r="D41" s="64"/>
      <c r="E41" s="64"/>
      <c r="F41" s="64"/>
      <c r="G41" s="64"/>
      <c r="H41" s="59"/>
      <c r="I41" s="60"/>
      <c r="J41" s="61"/>
      <c r="K41" s="59"/>
      <c r="L41" s="62"/>
      <c r="M41" s="62"/>
      <c r="N41" s="63"/>
      <c r="O41" s="64"/>
      <c r="P41" s="56"/>
      <c r="Q41" s="1"/>
    </row>
    <row r="42" spans="1:17" ht="15.75" customHeight="1" hidden="1">
      <c r="A42" s="57"/>
      <c r="B42" s="58"/>
      <c r="C42" s="64"/>
      <c r="D42" s="64"/>
      <c r="E42" s="64"/>
      <c r="F42" s="64"/>
      <c r="G42" s="64"/>
      <c r="H42" s="59"/>
      <c r="I42" s="60"/>
      <c r="J42" s="61"/>
      <c r="K42" s="59"/>
      <c r="L42" s="62"/>
      <c r="M42" s="62"/>
      <c r="N42" s="63"/>
      <c r="O42" s="64"/>
      <c r="P42" s="56"/>
      <c r="Q42" s="1"/>
    </row>
    <row r="43" spans="1:17" ht="15.75" customHeight="1" hidden="1">
      <c r="A43" s="65"/>
      <c r="B43" s="58"/>
      <c r="C43" s="64"/>
      <c r="D43" s="64"/>
      <c r="E43" s="64"/>
      <c r="F43" s="64"/>
      <c r="G43" s="64"/>
      <c r="H43" s="59"/>
      <c r="I43" s="60"/>
      <c r="J43" s="61"/>
      <c r="K43" s="59"/>
      <c r="L43" s="62"/>
      <c r="M43" s="62"/>
      <c r="N43" s="63"/>
      <c r="O43" s="64"/>
      <c r="P43" s="56"/>
      <c r="Q43" s="1"/>
    </row>
    <row r="44" spans="1:17" ht="15.75" customHeight="1" hidden="1">
      <c r="A44" s="57"/>
      <c r="B44" s="58"/>
      <c r="C44" s="64"/>
      <c r="D44" s="64"/>
      <c r="E44" s="64"/>
      <c r="F44" s="64"/>
      <c r="G44" s="64"/>
      <c r="H44" s="59"/>
      <c r="I44" s="60"/>
      <c r="J44" s="61"/>
      <c r="K44" s="59"/>
      <c r="L44" s="62"/>
      <c r="M44" s="62"/>
      <c r="N44" s="63"/>
      <c r="O44" s="64"/>
      <c r="P44" s="56"/>
      <c r="Q44" s="1"/>
    </row>
    <row r="45" spans="1:17" ht="14.25" customHeight="1" hidden="1" thickBot="1">
      <c r="A45" s="66"/>
      <c r="B45" s="58"/>
      <c r="C45" s="68"/>
      <c r="D45" s="68"/>
      <c r="E45" s="68"/>
      <c r="F45" s="68"/>
      <c r="G45" s="68"/>
      <c r="H45" s="68"/>
      <c r="I45" s="69"/>
      <c r="J45" s="70"/>
      <c r="K45" s="68"/>
      <c r="L45" s="71"/>
      <c r="M45" s="139"/>
      <c r="N45" s="72"/>
      <c r="O45" s="73"/>
      <c r="P45" s="74"/>
      <c r="Q45" s="1"/>
    </row>
    <row r="46" spans="1:16" s="79" customFormat="1" ht="15.75" customHeight="1">
      <c r="A46" s="163" t="s">
        <v>64</v>
      </c>
      <c r="B46" s="164"/>
      <c r="C46" s="119">
        <f>SUM('4月分:2月分'!C46)</f>
        <v>0</v>
      </c>
      <c r="D46" s="118">
        <f>SUM('4月分:2月分'!D46)</f>
        <v>0</v>
      </c>
      <c r="E46" s="118">
        <f>SUM('4月分:2月分'!E46)</f>
        <v>0</v>
      </c>
      <c r="F46" s="118">
        <f>SUM('4月分:2月分'!F46)</f>
        <v>0</v>
      </c>
      <c r="G46" s="118">
        <f>SUM('4月分:2月分'!G46)</f>
        <v>0</v>
      </c>
      <c r="H46" s="118">
        <f>SUM('4月分:2月分'!H46)</f>
        <v>0</v>
      </c>
      <c r="I46" s="76">
        <f>SUM('4月分:2月分'!H46)</f>
        <v>0</v>
      </c>
      <c r="J46" s="117">
        <f>SUM('4月分:2月分'!J46)</f>
        <v>0</v>
      </c>
      <c r="K46" s="118">
        <f>SUM('4月分:2月分'!K46)</f>
        <v>0</v>
      </c>
      <c r="L46" s="118">
        <f>SUM('4月分:2月分'!L46)</f>
        <v>0</v>
      </c>
      <c r="M46" s="118">
        <f>SUM('4月分:2月分'!M46)</f>
        <v>0</v>
      </c>
      <c r="N46" s="118">
        <f>SUM('4月分:2月分'!N46)</f>
        <v>0</v>
      </c>
      <c r="O46" s="77">
        <f>SUM('4月分:2月分'!M46)</f>
        <v>0</v>
      </c>
      <c r="P46" s="120">
        <f>SUM('4月分:2月分'!N46)</f>
        <v>0</v>
      </c>
    </row>
    <row r="47" spans="1:16" s="79" customFormat="1" ht="15.75" customHeight="1">
      <c r="A47" s="165" t="s">
        <v>53</v>
      </c>
      <c r="B47" s="166"/>
      <c r="C47" s="80">
        <v>0.25</v>
      </c>
      <c r="D47" s="80">
        <v>0.5</v>
      </c>
      <c r="E47" s="80">
        <v>0.5</v>
      </c>
      <c r="F47" s="80">
        <v>0.75</v>
      </c>
      <c r="G47" s="80">
        <v>1</v>
      </c>
      <c r="H47" s="80">
        <v>1</v>
      </c>
      <c r="I47" s="81"/>
      <c r="J47" s="80">
        <v>0.25</v>
      </c>
      <c r="K47" s="80">
        <v>0.5</v>
      </c>
      <c r="L47" s="80">
        <v>0.75</v>
      </c>
      <c r="M47" s="80">
        <v>1</v>
      </c>
      <c r="N47" s="81"/>
      <c r="O47" s="81"/>
      <c r="P47" s="121" t="s">
        <v>67</v>
      </c>
    </row>
    <row r="48" spans="1:16" s="79" customFormat="1" ht="15.75" customHeight="1" thickBot="1">
      <c r="A48" s="167" t="s">
        <v>63</v>
      </c>
      <c r="B48" s="168"/>
      <c r="C48" s="85">
        <f aca="true" t="shared" si="0" ref="C48:H48">IF(C46="","",(C46*C47))</f>
        <v>0</v>
      </c>
      <c r="D48" s="85">
        <f t="shared" si="0"/>
        <v>0</v>
      </c>
      <c r="E48" s="86">
        <f t="shared" si="0"/>
        <v>0</v>
      </c>
      <c r="F48" s="85">
        <f t="shared" si="0"/>
        <v>0</v>
      </c>
      <c r="G48" s="85">
        <f t="shared" si="0"/>
        <v>0</v>
      </c>
      <c r="H48" s="86">
        <f t="shared" si="0"/>
        <v>0</v>
      </c>
      <c r="I48" s="87">
        <f>IF(J49=0,"",J49)</f>
      </c>
      <c r="J48" s="88">
        <f>IF(J46="","",(J46*J47))</f>
        <v>0</v>
      </c>
      <c r="K48" s="89">
        <f>IF(K46="","",(K46*K47))</f>
        <v>0</v>
      </c>
      <c r="L48" s="89">
        <f>IF(L46="","",(L46*L47))</f>
        <v>0</v>
      </c>
      <c r="M48" s="89">
        <f>IF(M46="","",(M46*M47))</f>
        <v>0</v>
      </c>
      <c r="N48" s="86">
        <f>IF(K49=0,"",K49)</f>
      </c>
      <c r="O48" s="85">
        <f>IF(L49=0,"",L49)</f>
      </c>
      <c r="P48" s="90">
        <f>IF(J49+L49=0,"",J49+L49)</f>
      </c>
    </row>
    <row r="49" spans="1:16" s="79" customFormat="1" ht="15.75" customHeight="1" thickBot="1">
      <c r="A49" s="179" t="s">
        <v>103</v>
      </c>
      <c r="B49" s="180"/>
      <c r="C49" s="180"/>
      <c r="D49" s="180"/>
      <c r="E49" s="181"/>
      <c r="F49" s="175" t="s">
        <v>104</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95</v>
      </c>
      <c r="B54" s="157"/>
      <c r="C54" s="157"/>
      <c r="D54" s="157"/>
      <c r="E54" s="157"/>
      <c r="F54" s="157"/>
      <c r="G54" s="157"/>
      <c r="H54" s="157"/>
      <c r="I54" s="157"/>
      <c r="J54" s="157"/>
      <c r="K54" s="157"/>
      <c r="L54" s="157"/>
      <c r="M54" s="157"/>
      <c r="N54" s="157"/>
      <c r="O54" s="157"/>
      <c r="P54" s="157"/>
      <c r="Q54" s="157"/>
    </row>
    <row r="55" spans="1:17" ht="17.25" customHeight="1">
      <c r="A55" s="158" t="s">
        <v>96</v>
      </c>
      <c r="B55" s="158"/>
      <c r="C55" s="158"/>
      <c r="D55" s="158"/>
      <c r="E55" s="158"/>
      <c r="F55" s="158"/>
      <c r="G55" s="158"/>
      <c r="H55" s="158"/>
      <c r="I55" s="158"/>
      <c r="J55" s="158"/>
      <c r="K55" s="158"/>
      <c r="L55" s="158"/>
      <c r="M55" s="158"/>
      <c r="N55" s="158"/>
      <c r="O55" s="158"/>
      <c r="P55" s="158"/>
      <c r="Q55" s="158"/>
    </row>
    <row r="56" spans="1:17" ht="17.25" customHeight="1">
      <c r="A56" s="152" t="s">
        <v>97</v>
      </c>
      <c r="B56" s="152"/>
      <c r="C56" s="152"/>
      <c r="D56" s="152"/>
      <c r="E56" s="152"/>
      <c r="F56" s="152"/>
      <c r="G56" s="152"/>
      <c r="H56" s="152"/>
      <c r="I56" s="152"/>
      <c r="J56" s="152"/>
      <c r="K56" s="152"/>
      <c r="L56" s="152"/>
      <c r="M56" s="152"/>
      <c r="N56" s="152"/>
      <c r="O56" s="152"/>
      <c r="P56" s="152"/>
      <c r="Q56" s="152"/>
    </row>
    <row r="57" spans="1:17" ht="17.25" customHeight="1">
      <c r="A57" s="152" t="s">
        <v>98</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99</v>
      </c>
      <c r="B59" s="159"/>
      <c r="C59" s="159"/>
      <c r="D59" s="159"/>
      <c r="E59" s="159"/>
      <c r="F59" s="159"/>
      <c r="G59" s="159"/>
      <c r="H59" s="159"/>
      <c r="I59" s="159"/>
      <c r="J59" s="159"/>
      <c r="K59" s="159"/>
      <c r="L59" s="159"/>
      <c r="M59" s="159"/>
      <c r="N59" s="159"/>
      <c r="O59" s="159"/>
      <c r="P59" s="159"/>
      <c r="Q59" s="159"/>
    </row>
  </sheetData>
  <sheetProtection/>
  <mergeCells count="28">
    <mergeCell ref="A59:Q59"/>
    <mergeCell ref="A11:E11"/>
    <mergeCell ref="A46:B46"/>
    <mergeCell ref="A47:B47"/>
    <mergeCell ref="A48:B48"/>
    <mergeCell ref="A13:B13"/>
    <mergeCell ref="J13:O13"/>
    <mergeCell ref="P13:P14"/>
    <mergeCell ref="C13:I13"/>
    <mergeCell ref="A49:E49"/>
    <mergeCell ref="D7:O7"/>
    <mergeCell ref="A9:C9"/>
    <mergeCell ref="H9:J9"/>
    <mergeCell ref="A2:Q2"/>
    <mergeCell ref="A4:C4"/>
    <mergeCell ref="D4:O4"/>
    <mergeCell ref="A5:C5"/>
    <mergeCell ref="D5:O5"/>
    <mergeCell ref="A1:P1"/>
    <mergeCell ref="F49:I49"/>
    <mergeCell ref="N49:O49"/>
    <mergeCell ref="A53:Q53"/>
    <mergeCell ref="A58:Q58"/>
    <mergeCell ref="A54:Q54"/>
    <mergeCell ref="A55:Q55"/>
    <mergeCell ref="A56:Q56"/>
    <mergeCell ref="A57:Q57"/>
    <mergeCell ref="A7:C7"/>
  </mergeCells>
  <conditionalFormatting sqref="P15:P45 B15:N45 H50:H52 F49:G49 Q50:Q51 P47:P49 N50 L49:M49 C48:O48 C46:P46">
    <cfRule type="cellIs" priority="13" dxfId="104" operator="equal" stopIfTrue="1">
      <formula>"（土）"</formula>
    </cfRule>
    <cfRule type="cellIs" priority="14" dxfId="105" operator="equal" stopIfTrue="1">
      <formula>"（日）"</formula>
    </cfRule>
  </conditionalFormatting>
  <conditionalFormatting sqref="C47:F47 H47">
    <cfRule type="cellIs" priority="11" dxfId="104" operator="equal" stopIfTrue="1">
      <formula>"（土）"</formula>
    </cfRule>
    <cfRule type="cellIs" priority="12" dxfId="105" operator="equal" stopIfTrue="1">
      <formula>"（日）"</formula>
    </cfRule>
  </conditionalFormatting>
  <conditionalFormatting sqref="G47">
    <cfRule type="cellIs" priority="9" dxfId="104" operator="equal" stopIfTrue="1">
      <formula>"（土）"</formula>
    </cfRule>
    <cfRule type="cellIs" priority="10" dxfId="105" operator="equal" stopIfTrue="1">
      <formula>"（日）"</formula>
    </cfRule>
  </conditionalFormatting>
  <conditionalFormatting sqref="J47">
    <cfRule type="cellIs" priority="7" dxfId="104" operator="equal" stopIfTrue="1">
      <formula>"（土）"</formula>
    </cfRule>
    <cfRule type="cellIs" priority="8" dxfId="105" operator="equal" stopIfTrue="1">
      <formula>"（日）"</formula>
    </cfRule>
  </conditionalFormatting>
  <conditionalFormatting sqref="K47">
    <cfRule type="cellIs" priority="5" dxfId="104" operator="equal" stopIfTrue="1">
      <formula>"（土）"</formula>
    </cfRule>
    <cfRule type="cellIs" priority="6" dxfId="105" operator="equal" stopIfTrue="1">
      <formula>"（日）"</formula>
    </cfRule>
  </conditionalFormatting>
  <conditionalFormatting sqref="L47">
    <cfRule type="cellIs" priority="3" dxfId="104" operator="equal" stopIfTrue="1">
      <formula>"（土）"</formula>
    </cfRule>
    <cfRule type="cellIs" priority="4" dxfId="105" operator="equal" stopIfTrue="1">
      <formula>"（日）"</formula>
    </cfRule>
  </conditionalFormatting>
  <conditionalFormatting sqref="M47">
    <cfRule type="cellIs" priority="1" dxfId="104" operator="equal" stopIfTrue="1">
      <formula>"（土）"</formula>
    </cfRule>
    <cfRule type="cellIs" priority="2" dxfId="105" operator="equal" stopIfTrue="1">
      <formula>"（日）"</formula>
    </cfRule>
  </conditionalFormatting>
  <dataValidations count="2">
    <dataValidation type="list" showInputMessage="1" showErrorMessage="1" sqref="I51:J51 F49:G49 H50">
      <formula1>"Yes,No"</formula1>
    </dataValidation>
    <dataValidation type="whole" operator="greaterThanOrEqual" allowBlank="1" showErrorMessage="1" imeMode="off" sqref="J15:M45 O15:O45 C15:H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A1:P28"/>
  <sheetViews>
    <sheetView showGridLines="0" showZeros="0" tabSelected="1" view="pageBreakPreview" zoomScale="96" zoomScaleNormal="96" zoomScaleSheetLayoutView="96" workbookViewId="0" topLeftCell="A4">
      <selection activeCell="G22" sqref="G22"/>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135</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213" t="s">
        <v>68</v>
      </c>
      <c r="B3" s="214"/>
      <c r="C3" s="217"/>
      <c r="D3" s="218"/>
      <c r="E3" s="218"/>
      <c r="F3" s="219"/>
      <c r="G3" s="215"/>
      <c r="H3" s="216"/>
      <c r="I3" s="216"/>
      <c r="J3" s="216"/>
      <c r="K3" s="216"/>
      <c r="L3" s="216"/>
      <c r="M3" s="216"/>
      <c r="N3" s="216"/>
      <c r="O3" s="216"/>
      <c r="P3" s="216"/>
    </row>
    <row r="4" spans="1:16" ht="24.75" customHeight="1">
      <c r="A4" s="213" t="s">
        <v>61</v>
      </c>
      <c r="B4" s="214"/>
      <c r="C4" s="191"/>
      <c r="D4" s="192"/>
      <c r="E4" s="192"/>
      <c r="F4" s="192"/>
      <c r="G4" s="192"/>
      <c r="H4" s="192"/>
      <c r="I4" s="192"/>
      <c r="J4" s="193"/>
      <c r="K4" s="194"/>
      <c r="L4" s="195"/>
      <c r="M4" s="195"/>
      <c r="N4" s="195"/>
      <c r="O4" s="195"/>
      <c r="P4" s="195"/>
    </row>
    <row r="5" spans="1:16" ht="24.75" customHeight="1">
      <c r="A5" s="212" t="s">
        <v>62</v>
      </c>
      <c r="B5" s="212"/>
      <c r="C5" s="191"/>
      <c r="D5" s="192"/>
      <c r="E5" s="192"/>
      <c r="F5" s="193"/>
      <c r="G5" s="196"/>
      <c r="H5" s="197"/>
      <c r="I5" s="197"/>
      <c r="J5" s="197"/>
      <c r="K5" s="197"/>
      <c r="L5" s="197"/>
      <c r="M5" s="197"/>
      <c r="N5" s="197"/>
      <c r="O5" s="197"/>
      <c r="P5" s="197"/>
    </row>
    <row r="6" spans="3:14" ht="11.25" customHeight="1">
      <c r="C6" s="28"/>
      <c r="D6" s="31"/>
      <c r="E6" s="31"/>
      <c r="F6" s="31"/>
      <c r="G6" s="13"/>
      <c r="H6" s="13"/>
      <c r="I6" s="13"/>
      <c r="J6" s="13"/>
      <c r="K6" s="11"/>
      <c r="L6" s="24"/>
      <c r="M6" s="26"/>
      <c r="N6" s="25"/>
    </row>
    <row r="7" spans="2:15" ht="18.75" customHeight="1">
      <c r="B7" s="198" t="s">
        <v>89</v>
      </c>
      <c r="C7" s="198"/>
      <c r="D7" s="198"/>
      <c r="E7" s="198"/>
      <c r="F7" s="198"/>
      <c r="G7" s="198"/>
      <c r="H7" s="198"/>
      <c r="I7" s="198"/>
      <c r="J7" s="198"/>
      <c r="K7" s="198"/>
      <c r="L7" s="198"/>
      <c r="M7" s="198"/>
      <c r="N7" s="198"/>
      <c r="O7" s="198"/>
    </row>
    <row r="8" spans="2:15" ht="18.75" customHeight="1">
      <c r="B8" s="198" t="s">
        <v>90</v>
      </c>
      <c r="C8" s="198"/>
      <c r="D8" s="198"/>
      <c r="E8" s="198"/>
      <c r="F8" s="198"/>
      <c r="G8" s="198"/>
      <c r="H8" s="198"/>
      <c r="I8" s="198"/>
      <c r="J8" s="198"/>
      <c r="K8" s="198"/>
      <c r="L8" s="198"/>
      <c r="M8" s="198"/>
      <c r="N8" s="198"/>
      <c r="O8" s="198"/>
    </row>
    <row r="9" spans="2:15" ht="11.25" customHeight="1" thickBot="1">
      <c r="B9" s="10"/>
      <c r="C9" s="11"/>
      <c r="D9" s="11"/>
      <c r="E9" s="11"/>
      <c r="F9" s="11"/>
      <c r="G9" s="11"/>
      <c r="H9" s="11"/>
      <c r="I9" s="11"/>
      <c r="J9" s="11"/>
      <c r="K9" s="11"/>
      <c r="L9" s="11"/>
      <c r="M9" s="11"/>
      <c r="N9" s="11"/>
      <c r="O9" s="11"/>
    </row>
    <row r="10" spans="1:16" ht="23.25" customHeight="1">
      <c r="A10" s="14"/>
      <c r="B10" s="27" t="s">
        <v>60</v>
      </c>
      <c r="C10" s="15"/>
      <c r="D10" s="15"/>
      <c r="E10" s="15"/>
      <c r="F10" s="15"/>
      <c r="G10" s="15"/>
      <c r="H10" s="15"/>
      <c r="I10" s="15"/>
      <c r="J10" s="15"/>
      <c r="K10" s="15"/>
      <c r="L10" s="15"/>
      <c r="M10" s="15"/>
      <c r="N10" s="15"/>
      <c r="O10" s="15"/>
      <c r="P10" s="16"/>
    </row>
    <row r="11" spans="1:16" ht="19.5" customHeight="1">
      <c r="A11" s="17"/>
      <c r="B11" s="205" t="s">
        <v>47</v>
      </c>
      <c r="C11" s="206"/>
      <c r="D11" s="206"/>
      <c r="E11" s="206"/>
      <c r="F11" s="7"/>
      <c r="G11" s="209" t="s">
        <v>100</v>
      </c>
      <c r="H11" s="209"/>
      <c r="I11" s="209"/>
      <c r="J11" s="210"/>
      <c r="K11" s="8" t="s">
        <v>47</v>
      </c>
      <c r="L11" s="7"/>
      <c r="M11" s="9" t="s">
        <v>100</v>
      </c>
      <c r="N11" s="202" t="s">
        <v>45</v>
      </c>
      <c r="O11" s="202" t="s">
        <v>46</v>
      </c>
      <c r="P11" s="18"/>
    </row>
    <row r="12" spans="1:16" ht="13.5">
      <c r="A12" s="17"/>
      <c r="B12" s="6" t="s">
        <v>34</v>
      </c>
      <c r="C12" s="6" t="s">
        <v>35</v>
      </c>
      <c r="D12" s="6" t="s">
        <v>36</v>
      </c>
      <c r="E12" s="6" t="s">
        <v>37</v>
      </c>
      <c r="F12" s="6" t="s">
        <v>38</v>
      </c>
      <c r="G12" s="6" t="s">
        <v>39</v>
      </c>
      <c r="H12" s="6" t="s">
        <v>40</v>
      </c>
      <c r="I12" s="6" t="s">
        <v>41</v>
      </c>
      <c r="J12" s="6" t="s">
        <v>42</v>
      </c>
      <c r="K12" s="6" t="s">
        <v>43</v>
      </c>
      <c r="L12" s="6" t="s">
        <v>44</v>
      </c>
      <c r="M12" s="6" t="s">
        <v>48</v>
      </c>
      <c r="N12" s="203"/>
      <c r="O12" s="203"/>
      <c r="P12" s="18"/>
    </row>
    <row r="13" spans="1:16" ht="27.75" customHeight="1">
      <c r="A13" s="17"/>
      <c r="B13" s="113">
        <f>IF('4月分'!P49="",'4月分'!P48,'4月分'!P49)</f>
      </c>
      <c r="C13" s="113">
        <f>IF('5月分'!P49="",'5月分'!P48,'5月分'!P49)</f>
      </c>
      <c r="D13" s="113">
        <f>IF('6月分'!P49="",'6月分'!P48,'6月分'!P49)</f>
      </c>
      <c r="E13" s="113">
        <f>IF('7月分'!P49="",'7月分'!P48,'7月分'!P49)</f>
      </c>
      <c r="F13" s="113">
        <f>IF('8月分'!P49="",'8月分'!P48,'8月分'!P49)</f>
      </c>
      <c r="G13" s="113">
        <f>IF('9月分'!P49="",'9月分'!P48,'9月分'!P49)</f>
      </c>
      <c r="H13" s="113">
        <f>IF('10月分'!P49="",'10月分'!P48,'10月分'!P49)</f>
      </c>
      <c r="I13" s="113">
        <f>IF('11月分'!P49="",'11月分'!P48,'11月分'!P49)</f>
      </c>
      <c r="J13" s="113">
        <f>IF('12月分'!P49="",'12月分'!P48,'12月分'!P49)</f>
      </c>
      <c r="K13" s="113">
        <f>IF('1月分'!P49="",'1月分'!P48,'1月分'!P49)</f>
      </c>
      <c r="L13" s="113">
        <f>IF('2月分'!P49="",'2月分'!P48,'2月分'!P49)</f>
      </c>
      <c r="M13" s="111"/>
      <c r="N13" s="112">
        <f>IF(SUM(B13:L13)=0,"",SUM(B13:L13))</f>
      </c>
      <c r="O13" s="112">
        <f>IF(N13="","",N13/11)</f>
      </c>
      <c r="P13" s="18"/>
    </row>
    <row r="14" spans="1:16" ht="11.25" customHeight="1">
      <c r="A14" s="17"/>
      <c r="B14" s="114"/>
      <c r="C14" s="114"/>
      <c r="D14" s="114"/>
      <c r="E14" s="114"/>
      <c r="F14" s="114"/>
      <c r="G14" s="114"/>
      <c r="H14" s="114"/>
      <c r="I14" s="114"/>
      <c r="J14" s="114"/>
      <c r="K14" s="114"/>
      <c r="L14" s="114"/>
      <c r="M14" s="116"/>
      <c r="N14" s="115"/>
      <c r="O14" s="115"/>
      <c r="P14" s="18"/>
    </row>
    <row r="15" spans="1:16" ht="18.75" customHeight="1">
      <c r="A15" s="17"/>
      <c r="B15" s="211" t="s">
        <v>94</v>
      </c>
      <c r="C15" s="211"/>
      <c r="D15" s="211"/>
      <c r="E15" s="211"/>
      <c r="F15" s="211"/>
      <c r="G15" s="211"/>
      <c r="H15" s="211"/>
      <c r="I15" s="211"/>
      <c r="J15" s="211"/>
      <c r="K15" s="211"/>
      <c r="L15" s="211"/>
      <c r="M15" s="211"/>
      <c r="N15" s="211"/>
      <c r="O15" s="211"/>
      <c r="P15" s="18"/>
    </row>
    <row r="16" spans="1:16" ht="30" customHeight="1">
      <c r="A16" s="17"/>
      <c r="B16" s="208" t="s">
        <v>138</v>
      </c>
      <c r="C16" s="208"/>
      <c r="D16" s="208"/>
      <c r="E16" s="208"/>
      <c r="F16" s="208"/>
      <c r="G16" s="208"/>
      <c r="H16" s="208"/>
      <c r="I16" s="208"/>
      <c r="J16" s="208"/>
      <c r="K16" s="208"/>
      <c r="L16" s="208"/>
      <c r="M16" s="208"/>
      <c r="N16" s="208"/>
      <c r="O16" s="208"/>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59</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B20" s="13" t="s">
        <v>49</v>
      </c>
      <c r="C20" s="13"/>
      <c r="D20" s="13"/>
      <c r="E20" s="13"/>
      <c r="F20" s="13"/>
      <c r="G20" s="22" t="s">
        <v>58</v>
      </c>
      <c r="H20" s="13"/>
      <c r="I20" s="22" t="s">
        <v>55</v>
      </c>
      <c r="J20" s="13"/>
      <c r="K20" s="13"/>
      <c r="L20" s="22" t="s">
        <v>56</v>
      </c>
      <c r="M20" s="13"/>
      <c r="N20" s="13"/>
      <c r="O20" s="13"/>
      <c r="P20" s="18"/>
    </row>
    <row r="21" spans="1:16" ht="26.25" customHeight="1">
      <c r="A21" s="17"/>
      <c r="B21" s="130"/>
      <c r="C21" s="13" t="s">
        <v>50</v>
      </c>
      <c r="D21" s="22" t="s">
        <v>51</v>
      </c>
      <c r="E21" s="22">
        <v>0.9</v>
      </c>
      <c r="F21" s="22" t="s">
        <v>52</v>
      </c>
      <c r="G21" s="131"/>
      <c r="H21" s="22" t="s">
        <v>52</v>
      </c>
      <c r="I21" s="130"/>
      <c r="J21" s="13" t="s">
        <v>0</v>
      </c>
      <c r="K21" s="12" t="s">
        <v>54</v>
      </c>
      <c r="L21" s="110">
        <f>IF(B21="","",B21*E21*G21*I21)</f>
      </c>
      <c r="M21" s="13" t="s">
        <v>50</v>
      </c>
      <c r="N21" s="13"/>
      <c r="O21" s="13"/>
      <c r="P21" s="18"/>
    </row>
    <row r="22" spans="1:16" ht="22.5" customHeight="1">
      <c r="A22" s="17"/>
      <c r="B22" s="13"/>
      <c r="C22" s="13"/>
      <c r="D22" s="13"/>
      <c r="E22" s="13"/>
      <c r="F22" s="13"/>
      <c r="G22" s="23" t="s">
        <v>57</v>
      </c>
      <c r="H22" s="13"/>
      <c r="I22" s="13"/>
      <c r="J22" s="13"/>
      <c r="K22" s="13"/>
      <c r="L22" s="13"/>
      <c r="M22" s="13"/>
      <c r="N22" s="13"/>
      <c r="O22" s="13"/>
      <c r="P22" s="18"/>
    </row>
    <row r="23" spans="1:16" ht="18.75" customHeight="1">
      <c r="A23" s="17"/>
      <c r="B23" s="207" t="s">
        <v>91</v>
      </c>
      <c r="C23" s="207"/>
      <c r="D23" s="207"/>
      <c r="E23" s="207"/>
      <c r="F23" s="207"/>
      <c r="G23" s="207"/>
      <c r="H23" s="207"/>
      <c r="I23" s="207"/>
      <c r="J23" s="207"/>
      <c r="K23" s="207"/>
      <c r="L23" s="207"/>
      <c r="M23" s="207"/>
      <c r="N23" s="207"/>
      <c r="O23" s="207"/>
      <c r="P23" s="18"/>
    </row>
    <row r="24" spans="1:16" ht="18.75" customHeight="1">
      <c r="A24" s="17"/>
      <c r="B24" s="208" t="s">
        <v>107</v>
      </c>
      <c r="C24" s="208"/>
      <c r="D24" s="208"/>
      <c r="E24" s="208"/>
      <c r="F24" s="208"/>
      <c r="G24" s="208"/>
      <c r="H24" s="208"/>
      <c r="I24" s="208"/>
      <c r="J24" s="208"/>
      <c r="K24" s="208"/>
      <c r="L24" s="208"/>
      <c r="M24" s="208"/>
      <c r="N24" s="208"/>
      <c r="O24" s="208"/>
      <c r="P24" s="18"/>
    </row>
    <row r="25" spans="1:16" ht="18.75" customHeight="1">
      <c r="A25" s="17"/>
      <c r="B25" s="200" t="s">
        <v>92</v>
      </c>
      <c r="C25" s="200"/>
      <c r="D25" s="200"/>
      <c r="E25" s="200"/>
      <c r="F25" s="200"/>
      <c r="G25" s="200"/>
      <c r="H25" s="200"/>
      <c r="I25" s="200"/>
      <c r="J25" s="200"/>
      <c r="K25" s="200"/>
      <c r="L25" s="200"/>
      <c r="M25" s="200"/>
      <c r="N25" s="200"/>
      <c r="O25" s="200"/>
      <c r="P25" s="204"/>
    </row>
    <row r="26" spans="1:16" ht="18.75" customHeight="1">
      <c r="A26" s="17"/>
      <c r="B26" s="200" t="s">
        <v>93</v>
      </c>
      <c r="C26" s="200"/>
      <c r="D26" s="200"/>
      <c r="E26" s="200"/>
      <c r="F26" s="200"/>
      <c r="G26" s="200"/>
      <c r="H26" s="200"/>
      <c r="I26" s="200"/>
      <c r="J26" s="200"/>
      <c r="K26" s="200"/>
      <c r="L26" s="200"/>
      <c r="M26" s="200"/>
      <c r="N26" s="200"/>
      <c r="O26" s="200"/>
      <c r="P26" s="18"/>
    </row>
    <row r="27" spans="1:16" ht="30" customHeight="1" thickBot="1">
      <c r="A27" s="19"/>
      <c r="B27" s="201" t="s">
        <v>136</v>
      </c>
      <c r="C27" s="201"/>
      <c r="D27" s="201"/>
      <c r="E27" s="201"/>
      <c r="F27" s="201"/>
      <c r="G27" s="201"/>
      <c r="H27" s="201"/>
      <c r="I27" s="201"/>
      <c r="J27" s="201"/>
      <c r="K27" s="201"/>
      <c r="L27" s="201"/>
      <c r="M27" s="201"/>
      <c r="N27" s="201"/>
      <c r="O27" s="201"/>
      <c r="P27" s="21"/>
    </row>
    <row r="28" spans="2:15" ht="23.25" customHeight="1">
      <c r="B28" s="199"/>
      <c r="C28" s="199"/>
      <c r="D28" s="199"/>
      <c r="E28" s="199"/>
      <c r="F28" s="199"/>
      <c r="G28" s="199"/>
      <c r="H28" s="199"/>
      <c r="I28" s="199"/>
      <c r="J28" s="199"/>
      <c r="K28" s="199"/>
      <c r="L28" s="199"/>
      <c r="M28" s="199"/>
      <c r="N28" s="199"/>
      <c r="O28" s="199"/>
    </row>
  </sheetData>
  <sheetProtection/>
  <mergeCells count="23">
    <mergeCell ref="A5:B5"/>
    <mergeCell ref="A3:B3"/>
    <mergeCell ref="A4:B4"/>
    <mergeCell ref="B8:O8"/>
    <mergeCell ref="G3:P3"/>
    <mergeCell ref="C4:J4"/>
    <mergeCell ref="C3:F3"/>
    <mergeCell ref="B11:E11"/>
    <mergeCell ref="B23:O23"/>
    <mergeCell ref="B16:O16"/>
    <mergeCell ref="G11:J11"/>
    <mergeCell ref="B24:O24"/>
    <mergeCell ref="B15:O15"/>
    <mergeCell ref="C5:F5"/>
    <mergeCell ref="K4:P4"/>
    <mergeCell ref="G5:P5"/>
    <mergeCell ref="B7:O7"/>
    <mergeCell ref="B28:O28"/>
    <mergeCell ref="B26:O26"/>
    <mergeCell ref="B27:O27"/>
    <mergeCell ref="O11:O12"/>
    <mergeCell ref="N11:N12"/>
    <mergeCell ref="B25:P25"/>
  </mergeCells>
  <dataValidations count="2">
    <dataValidation type="list" operator="equal" showInputMessage="1" showErrorMessage="1" sqref="G21">
      <formula1>"0.5,0.75,1"</formula1>
    </dataValidation>
    <dataValidation type="list" allowBlank="1" showInputMessage="1" showErrorMessage="1" sqref="C3">
      <formula1>"通所介護,通所リハビリテーション"</formula1>
    </dataValidation>
  </dataValidation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Q56"/>
  <sheetViews>
    <sheetView view="pageBreakPreview" zoomScale="60" zoomScalePageLayoutView="0" workbookViewId="0" topLeftCell="A3">
      <selection activeCell="D15" sqref="D15:O15"/>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223" t="s">
        <v>137</v>
      </c>
      <c r="B1" s="223"/>
      <c r="C1" s="223"/>
      <c r="D1" s="223"/>
      <c r="E1" s="223"/>
      <c r="F1" s="223"/>
      <c r="G1" s="223"/>
      <c r="H1" s="223"/>
      <c r="I1" s="223"/>
      <c r="J1" s="223"/>
      <c r="K1" s="223"/>
      <c r="L1" s="223"/>
      <c r="M1" s="223"/>
      <c r="N1" s="223"/>
      <c r="O1" s="223"/>
      <c r="P1" s="223"/>
      <c r="Q1" s="148"/>
    </row>
    <row r="2" ht="11.25" customHeight="1"/>
    <row r="3" spans="1:17" ht="17.25" customHeight="1">
      <c r="A3" s="220" t="s">
        <v>112</v>
      </c>
      <c r="B3" s="220"/>
      <c r="C3" s="220"/>
      <c r="D3" s="220"/>
      <c r="E3" s="220"/>
      <c r="F3" s="220"/>
      <c r="G3" s="220"/>
      <c r="H3" s="220"/>
      <c r="I3" s="220"/>
      <c r="J3" s="220"/>
      <c r="K3" s="220"/>
      <c r="L3" s="220"/>
      <c r="M3" s="220"/>
      <c r="N3" s="220"/>
      <c r="O3" s="220"/>
      <c r="P3" s="220"/>
      <c r="Q3" s="149"/>
    </row>
    <row r="4" spans="1:17" ht="17.25" customHeight="1">
      <c r="A4" s="220" t="s">
        <v>113</v>
      </c>
      <c r="B4" s="220"/>
      <c r="C4" s="220"/>
      <c r="D4" s="220"/>
      <c r="E4" s="220"/>
      <c r="F4" s="220"/>
      <c r="G4" s="220"/>
      <c r="H4" s="220"/>
      <c r="I4" s="220"/>
      <c r="J4" s="220"/>
      <c r="K4" s="220"/>
      <c r="L4" s="220"/>
      <c r="M4" s="220"/>
      <c r="N4" s="220"/>
      <c r="O4" s="220"/>
      <c r="P4" s="220"/>
      <c r="Q4" s="149"/>
    </row>
    <row r="5" spans="1:17" ht="17.25" customHeight="1">
      <c r="A5" s="220" t="s">
        <v>114</v>
      </c>
      <c r="B5" s="220"/>
      <c r="C5" s="220"/>
      <c r="D5" s="220"/>
      <c r="E5" s="220"/>
      <c r="F5" s="220"/>
      <c r="G5" s="220"/>
      <c r="H5" s="220"/>
      <c r="I5" s="220"/>
      <c r="J5" s="220"/>
      <c r="K5" s="220"/>
      <c r="L5" s="220"/>
      <c r="M5" s="220"/>
      <c r="N5" s="220"/>
      <c r="O5" s="220"/>
      <c r="P5" s="220"/>
      <c r="Q5" s="149"/>
    </row>
    <row r="6" spans="1:17" ht="17.25" customHeight="1">
      <c r="A6" s="220" t="s">
        <v>116</v>
      </c>
      <c r="B6" s="220"/>
      <c r="C6" s="220"/>
      <c r="D6" s="220"/>
      <c r="E6" s="220"/>
      <c r="F6" s="220"/>
      <c r="G6" s="220"/>
      <c r="H6" s="220"/>
      <c r="I6" s="220"/>
      <c r="J6" s="220"/>
      <c r="K6" s="220"/>
      <c r="L6" s="220"/>
      <c r="M6" s="220"/>
      <c r="N6" s="220"/>
      <c r="O6" s="220"/>
      <c r="P6" s="220"/>
      <c r="Q6" s="149"/>
    </row>
    <row r="7" spans="1:17" ht="17.25" customHeight="1">
      <c r="A7" s="149" t="s">
        <v>115</v>
      </c>
      <c r="B7" s="149"/>
      <c r="C7" s="149"/>
      <c r="D7" s="149"/>
      <c r="E7" s="149"/>
      <c r="F7" s="149"/>
      <c r="G7" s="149"/>
      <c r="H7" s="149"/>
      <c r="I7" s="149"/>
      <c r="J7" s="149"/>
      <c r="K7" s="149"/>
      <c r="L7" s="149"/>
      <c r="M7" s="149"/>
      <c r="N7" s="149"/>
      <c r="O7" s="149"/>
      <c r="P7" s="149"/>
      <c r="Q7" s="149"/>
    </row>
    <row r="8" spans="1:17" ht="17.25" customHeight="1">
      <c r="A8" s="149"/>
      <c r="B8" s="149"/>
      <c r="C8" s="149"/>
      <c r="D8" s="149"/>
      <c r="E8" s="149"/>
      <c r="F8" s="149"/>
      <c r="G8" s="149"/>
      <c r="H8" s="149"/>
      <c r="I8" s="149"/>
      <c r="J8" s="149"/>
      <c r="K8" s="149"/>
      <c r="L8" s="149"/>
      <c r="M8" s="149"/>
      <c r="N8" s="149"/>
      <c r="O8" s="149"/>
      <c r="P8" s="149"/>
      <c r="Q8" s="149"/>
    </row>
    <row r="9" spans="1:17" ht="17.25" customHeight="1">
      <c r="A9" s="149"/>
      <c r="B9" s="149"/>
      <c r="C9" s="149"/>
      <c r="D9" s="149"/>
      <c r="E9" s="149"/>
      <c r="F9" s="149"/>
      <c r="G9" s="149"/>
      <c r="H9" s="149"/>
      <c r="I9" s="149"/>
      <c r="J9" s="149"/>
      <c r="K9" s="149"/>
      <c r="L9" s="149"/>
      <c r="M9" s="149"/>
      <c r="N9" s="149"/>
      <c r="O9" s="149"/>
      <c r="P9" s="149"/>
      <c r="Q9" s="149"/>
    </row>
    <row r="10" spans="1:17" ht="11.25" customHeight="1">
      <c r="A10" s="106"/>
      <c r="B10" s="106"/>
      <c r="C10" s="106"/>
      <c r="D10" s="106"/>
      <c r="E10" s="106"/>
      <c r="F10" s="106"/>
      <c r="G10" s="106"/>
      <c r="H10" s="106"/>
      <c r="I10" s="106"/>
      <c r="J10" s="106"/>
      <c r="K10" s="106"/>
      <c r="L10" s="106"/>
      <c r="M10" s="106"/>
      <c r="N10" s="106"/>
      <c r="O10" s="106"/>
      <c r="P10" s="106"/>
      <c r="Q10" s="106"/>
    </row>
    <row r="11" spans="1:2" ht="17.25" customHeight="1">
      <c r="A11" s="222" t="s">
        <v>80</v>
      </c>
      <c r="B11" s="222"/>
    </row>
    <row r="12" spans="1:17" ht="22.5" customHeight="1">
      <c r="A12" s="151" t="s">
        <v>69</v>
      </c>
      <c r="B12" s="151"/>
      <c r="C12" s="151"/>
      <c r="D12" s="151"/>
      <c r="E12" s="151"/>
      <c r="F12" s="151"/>
      <c r="G12" s="151"/>
      <c r="H12" s="151"/>
      <c r="I12" s="151"/>
      <c r="J12" s="151"/>
      <c r="K12" s="151"/>
      <c r="L12" s="151"/>
      <c r="M12" s="151"/>
      <c r="N12" s="151"/>
      <c r="O12" s="151"/>
      <c r="P12" s="151"/>
      <c r="Q12" s="147"/>
    </row>
    <row r="13" spans="1:17" ht="16.5" customHeight="1">
      <c r="A13" s="150" t="s">
        <v>118</v>
      </c>
      <c r="B13" s="150"/>
      <c r="C13" s="150"/>
      <c r="D13" s="150"/>
      <c r="E13" s="150"/>
      <c r="F13" s="150"/>
      <c r="G13" s="150"/>
      <c r="H13" s="150"/>
      <c r="I13" s="150"/>
      <c r="J13" s="150"/>
      <c r="K13" s="150"/>
      <c r="L13" s="150"/>
      <c r="M13" s="150"/>
      <c r="N13" s="150"/>
      <c r="O13" s="150"/>
      <c r="P13" s="150"/>
      <c r="Q13" s="146"/>
    </row>
    <row r="14" spans="1:17" s="34" customFormat="1" ht="7.5" customHeight="1">
      <c r="A14" s="150"/>
      <c r="B14" s="150"/>
      <c r="C14" s="150"/>
      <c r="D14" s="150"/>
      <c r="E14" s="150"/>
      <c r="F14" s="150"/>
      <c r="G14" s="150"/>
      <c r="H14" s="150"/>
      <c r="I14" s="150"/>
      <c r="J14" s="150"/>
      <c r="K14" s="150"/>
      <c r="L14" s="150"/>
      <c r="M14" s="150"/>
      <c r="N14" s="150"/>
      <c r="O14" s="150"/>
      <c r="P14" s="150"/>
      <c r="Q14" s="33"/>
    </row>
    <row r="15" spans="1:17" s="34" customFormat="1" ht="20.25" customHeight="1">
      <c r="A15" s="153" t="s">
        <v>61</v>
      </c>
      <c r="B15" s="153"/>
      <c r="C15" s="153"/>
      <c r="D15" s="153"/>
      <c r="E15" s="153"/>
      <c r="F15" s="153"/>
      <c r="G15" s="153"/>
      <c r="H15" s="153"/>
      <c r="I15" s="153"/>
      <c r="J15" s="153"/>
      <c r="K15" s="153"/>
      <c r="L15" s="153"/>
      <c r="M15" s="153"/>
      <c r="N15" s="153"/>
      <c r="O15" s="153"/>
      <c r="P15" s="33"/>
      <c r="Q15" s="33"/>
    </row>
    <row r="16" spans="1:17" s="34" customFormat="1" ht="20.25" customHeight="1">
      <c r="A16" s="153" t="s">
        <v>70</v>
      </c>
      <c r="B16" s="153"/>
      <c r="C16" s="153"/>
      <c r="D16" s="153"/>
      <c r="E16" s="153"/>
      <c r="F16" s="153"/>
      <c r="G16" s="153"/>
      <c r="H16" s="153"/>
      <c r="I16" s="153"/>
      <c r="J16" s="153"/>
      <c r="K16" s="153"/>
      <c r="L16" s="153"/>
      <c r="M16" s="153"/>
      <c r="N16" s="153"/>
      <c r="O16" s="153"/>
      <c r="P16" s="33"/>
      <c r="Q16" s="33"/>
    </row>
    <row r="17" spans="1:17" s="34" customFormat="1" ht="6.75" customHeight="1">
      <c r="A17" s="35"/>
      <c r="B17" s="35"/>
      <c r="C17" s="35"/>
      <c r="D17" s="35"/>
      <c r="E17" s="35"/>
      <c r="F17" s="35"/>
      <c r="G17" s="35"/>
      <c r="H17" s="35"/>
      <c r="I17" s="35"/>
      <c r="J17" s="35"/>
      <c r="K17" s="35"/>
      <c r="L17" s="33"/>
      <c r="M17" s="33"/>
      <c r="N17" s="33"/>
      <c r="O17" s="33"/>
      <c r="P17" s="33"/>
      <c r="Q17" s="33"/>
    </row>
    <row r="18" spans="1:17" s="34" customFormat="1" ht="20.25" customHeight="1">
      <c r="A18" s="153" t="s">
        <v>108</v>
      </c>
      <c r="B18" s="153"/>
      <c r="C18" s="153"/>
      <c r="D18" s="178" t="s">
        <v>117</v>
      </c>
      <c r="E18" s="178"/>
      <c r="F18" s="178"/>
      <c r="G18" s="178"/>
      <c r="H18" s="178"/>
      <c r="I18" s="178"/>
      <c r="J18" s="178"/>
      <c r="K18" s="178"/>
      <c r="L18" s="178"/>
      <c r="M18" s="178"/>
      <c r="N18" s="178"/>
      <c r="O18" s="178"/>
      <c r="P18" s="33"/>
      <c r="Q18" s="33"/>
    </row>
    <row r="19" spans="1:17" s="34" customFormat="1" ht="7.5" customHeight="1">
      <c r="A19" s="35"/>
      <c r="B19" s="33"/>
      <c r="C19" s="33"/>
      <c r="D19" s="33"/>
      <c r="E19" s="33"/>
      <c r="F19" s="33"/>
      <c r="G19" s="33"/>
      <c r="H19" s="33"/>
      <c r="I19" s="33"/>
      <c r="J19" s="33"/>
      <c r="K19" s="33"/>
      <c r="L19" s="33"/>
      <c r="M19" s="33"/>
      <c r="N19" s="33"/>
      <c r="O19" s="33"/>
      <c r="P19" s="33"/>
      <c r="Q19" s="33"/>
    </row>
    <row r="20" spans="1:17" s="34" customFormat="1" ht="20.25" customHeight="1">
      <c r="A20" s="153" t="s">
        <v>71</v>
      </c>
      <c r="B20" s="153"/>
      <c r="C20" s="153"/>
      <c r="D20" s="136"/>
      <c r="E20" s="37" t="s">
        <v>50</v>
      </c>
      <c r="F20" s="33"/>
      <c r="G20" s="33"/>
      <c r="H20" s="153" t="s">
        <v>72</v>
      </c>
      <c r="I20" s="153"/>
      <c r="J20" s="153"/>
      <c r="K20" s="137"/>
      <c r="L20" s="37" t="s">
        <v>0</v>
      </c>
      <c r="M20" s="138"/>
      <c r="N20" s="33"/>
      <c r="O20" s="33"/>
      <c r="P20" s="33"/>
      <c r="Q20" s="33"/>
    </row>
    <row r="21" spans="1:17" s="34" customFormat="1" ht="6.75" customHeight="1" thickBot="1">
      <c r="A21" s="39"/>
      <c r="B21" s="39"/>
      <c r="C21" s="39"/>
      <c r="D21" s="40"/>
      <c r="E21" s="40"/>
      <c r="F21" s="33"/>
      <c r="G21" s="33"/>
      <c r="H21" s="33"/>
      <c r="I21" s="33"/>
      <c r="J21" s="33"/>
      <c r="K21" s="33"/>
      <c r="L21" s="33"/>
      <c r="M21" s="33"/>
      <c r="N21" s="33"/>
      <c r="O21" s="33"/>
      <c r="P21" s="33"/>
      <c r="Q21" s="33"/>
    </row>
    <row r="22" spans="1:17" s="34" customFormat="1" ht="20.25" customHeight="1" thickBot="1">
      <c r="A22" s="188" t="s">
        <v>73</v>
      </c>
      <c r="B22" s="189"/>
      <c r="C22" s="189"/>
      <c r="D22" s="189"/>
      <c r="E22" s="190"/>
      <c r="F22" s="40"/>
      <c r="G22" s="40"/>
      <c r="H22" s="33"/>
      <c r="I22" s="33"/>
      <c r="J22" s="33"/>
      <c r="K22" s="33"/>
      <c r="L22" s="33"/>
      <c r="M22" s="33"/>
      <c r="N22" s="33"/>
      <c r="O22" s="33"/>
      <c r="P22" s="33"/>
      <c r="Q22" s="33"/>
    </row>
    <row r="23" spans="1:17" s="34" customFormat="1" ht="7.5" customHeight="1" thickBot="1">
      <c r="A23" s="41"/>
      <c r="B23" s="2"/>
      <c r="C23" s="2"/>
      <c r="D23" s="3"/>
      <c r="E23" s="2"/>
      <c r="F23" s="2"/>
      <c r="G23" s="2"/>
      <c r="H23" s="2"/>
      <c r="I23" s="2"/>
      <c r="J23" s="2"/>
      <c r="K23" s="2"/>
      <c r="L23" s="2"/>
      <c r="M23" s="2"/>
      <c r="N23" s="2"/>
      <c r="O23" s="2"/>
      <c r="P23" s="2"/>
      <c r="Q23" s="2"/>
    </row>
    <row r="24" spans="1:16" s="5" customFormat="1" ht="15" customHeight="1">
      <c r="A24" s="169"/>
      <c r="B24" s="170"/>
      <c r="C24" s="182" t="s">
        <v>106</v>
      </c>
      <c r="D24" s="183"/>
      <c r="E24" s="183"/>
      <c r="F24" s="183"/>
      <c r="G24" s="183"/>
      <c r="H24" s="183"/>
      <c r="I24" s="184"/>
      <c r="J24" s="171" t="s">
        <v>74</v>
      </c>
      <c r="K24" s="172"/>
      <c r="L24" s="172"/>
      <c r="M24" s="172"/>
      <c r="N24" s="172"/>
      <c r="O24" s="172"/>
      <c r="P24" s="173" t="s">
        <v>1</v>
      </c>
    </row>
    <row r="25" spans="1:16" s="5" customFormat="1" ht="52.5" customHeight="1" thickBot="1">
      <c r="A25" s="42" t="s">
        <v>75</v>
      </c>
      <c r="B25" s="43" t="s">
        <v>33</v>
      </c>
      <c r="C25" s="44" t="s">
        <v>119</v>
      </c>
      <c r="D25" s="44" t="s">
        <v>120</v>
      </c>
      <c r="E25" s="44" t="s">
        <v>121</v>
      </c>
      <c r="F25" s="44" t="s">
        <v>122</v>
      </c>
      <c r="G25" s="45" t="s">
        <v>123</v>
      </c>
      <c r="H25" s="45" t="s">
        <v>124</v>
      </c>
      <c r="I25" s="46" t="s">
        <v>76</v>
      </c>
      <c r="J25" s="44" t="s">
        <v>119</v>
      </c>
      <c r="K25" s="44" t="s">
        <v>125</v>
      </c>
      <c r="L25" s="44" t="s">
        <v>122</v>
      </c>
      <c r="M25" s="45" t="s">
        <v>126</v>
      </c>
      <c r="N25" s="47" t="s">
        <v>76</v>
      </c>
      <c r="O25" s="44" t="s">
        <v>77</v>
      </c>
      <c r="P25" s="174"/>
    </row>
    <row r="26" spans="1:17" ht="15.75" customHeight="1">
      <c r="A26" s="48" t="s">
        <v>2</v>
      </c>
      <c r="B26" s="49"/>
      <c r="C26" s="122"/>
      <c r="D26" s="122"/>
      <c r="E26" s="122"/>
      <c r="F26" s="122"/>
      <c r="G26" s="122"/>
      <c r="H26" s="122"/>
      <c r="I26" s="51">
        <f>IF(C26+D26+E26+F26+H26=0,"",C26+D26+E26+F26+H26)</f>
      </c>
      <c r="J26" s="126"/>
      <c r="K26" s="122"/>
      <c r="L26" s="127"/>
      <c r="M26" s="141"/>
      <c r="N26" s="143">
        <f>IF(J26+K26+L26+M26=0,"",J26+K26+L26+M26)</f>
      </c>
      <c r="O26" s="129"/>
      <c r="P26" s="56">
        <f>IF(C26+D26+E26+F26+G26+H26+J26+K26+L26+M26=0,"",C26+D26+E26+F26+G26+H26+J26+K26+L26+M26)</f>
      </c>
      <c r="Q26" s="1"/>
    </row>
    <row r="27" spans="1:17" ht="15.75" customHeight="1">
      <c r="A27" s="57" t="s">
        <v>3</v>
      </c>
      <c r="B27" s="58"/>
      <c r="C27" s="123"/>
      <c r="D27" s="123"/>
      <c r="E27" s="123"/>
      <c r="F27" s="123"/>
      <c r="G27" s="123"/>
      <c r="H27" s="123"/>
      <c r="I27" s="60">
        <f>IF(C27+D27+E27+F27+H27=0,"",C27+D27+E27+F27+H27)</f>
      </c>
      <c r="J27" s="124"/>
      <c r="K27" s="123"/>
      <c r="L27" s="128"/>
      <c r="M27" s="123"/>
      <c r="N27" s="63">
        <f aca="true" t="shared" si="0" ref="N27:N33">IF(J27+K27+L27+M27=0,"",J27+K27+L27+M27)</f>
      </c>
      <c r="O27" s="125"/>
      <c r="P27" s="56">
        <f aca="true" t="shared" si="1" ref="P27:P33">IF(C27+D27+E27+F27+G27+H27+J27+K27+L27+M27=0,"",C27+D27+E27+F27+G27+H27+J27+K27+L27+M27)</f>
      </c>
      <c r="Q27" s="1"/>
    </row>
    <row r="28" spans="1:17" ht="15.75" customHeight="1">
      <c r="A28" s="65" t="s">
        <v>4</v>
      </c>
      <c r="B28" s="58"/>
      <c r="C28" s="125"/>
      <c r="D28" s="125"/>
      <c r="E28" s="125"/>
      <c r="F28" s="125"/>
      <c r="G28" s="123"/>
      <c r="H28" s="123"/>
      <c r="I28" s="60">
        <f>IF(C28+D28+E28+F28+H28=0,"",C28+D28+E28+F28+H28)</f>
      </c>
      <c r="J28" s="124"/>
      <c r="K28" s="123"/>
      <c r="L28" s="128"/>
      <c r="M28" s="123"/>
      <c r="N28" s="63">
        <f t="shared" si="0"/>
      </c>
      <c r="O28" s="125"/>
      <c r="P28" s="56">
        <f t="shared" si="1"/>
      </c>
      <c r="Q28" s="1"/>
    </row>
    <row r="29" spans="1:17" ht="15.75" customHeight="1">
      <c r="A29" s="57" t="s">
        <v>5</v>
      </c>
      <c r="B29" s="58"/>
      <c r="C29" s="125"/>
      <c r="D29" s="125"/>
      <c r="E29" s="125"/>
      <c r="F29" s="125"/>
      <c r="G29" s="123"/>
      <c r="H29" s="123"/>
      <c r="I29" s="60">
        <f>IF(C29+D29+E29+F29+H29=0,"",C29+D29+E29+F29+H29)</f>
      </c>
      <c r="J29" s="124"/>
      <c r="K29" s="123"/>
      <c r="L29" s="128"/>
      <c r="M29" s="123"/>
      <c r="N29" s="63">
        <f t="shared" si="0"/>
      </c>
      <c r="O29" s="125"/>
      <c r="P29" s="56">
        <f t="shared" si="1"/>
      </c>
      <c r="Q29" s="1"/>
    </row>
    <row r="30" spans="1:17" ht="15.75" customHeight="1">
      <c r="A30" s="65" t="s">
        <v>6</v>
      </c>
      <c r="B30" s="58"/>
      <c r="C30" s="125"/>
      <c r="D30" s="125"/>
      <c r="E30" s="125"/>
      <c r="F30" s="125"/>
      <c r="G30" s="123"/>
      <c r="H30" s="123"/>
      <c r="I30" s="60">
        <f>IF(C30+D30+E30+F30+H30=0,"",C30+D30+E30+F30+H30)</f>
      </c>
      <c r="J30" s="124"/>
      <c r="K30" s="123"/>
      <c r="L30" s="128"/>
      <c r="M30" s="123"/>
      <c r="N30" s="63">
        <f t="shared" si="0"/>
      </c>
      <c r="O30" s="125"/>
      <c r="P30" s="56">
        <f t="shared" si="1"/>
      </c>
      <c r="Q30" s="1"/>
    </row>
    <row r="31" spans="1:17" ht="15.75" customHeight="1">
      <c r="A31" s="57" t="s">
        <v>7</v>
      </c>
      <c r="B31" s="58"/>
      <c r="C31" s="125"/>
      <c r="D31" s="125"/>
      <c r="E31" s="125"/>
      <c r="F31" s="125"/>
      <c r="G31" s="123"/>
      <c r="H31" s="123"/>
      <c r="I31" s="60">
        <f>IF(C31+D31+E31+F31+G31+H31=0,"",C31+D31+E31+F31+G31+H31)</f>
      </c>
      <c r="J31" s="124"/>
      <c r="K31" s="123"/>
      <c r="L31" s="128"/>
      <c r="M31" s="123"/>
      <c r="N31" s="63">
        <f t="shared" si="0"/>
      </c>
      <c r="O31" s="125"/>
      <c r="P31" s="56">
        <f t="shared" si="1"/>
      </c>
      <c r="Q31" s="1"/>
    </row>
    <row r="32" spans="1:17" ht="15.75" customHeight="1">
      <c r="A32" s="65" t="s">
        <v>8</v>
      </c>
      <c r="B32" s="58"/>
      <c r="C32" s="125"/>
      <c r="D32" s="125"/>
      <c r="E32" s="125"/>
      <c r="F32" s="125"/>
      <c r="G32" s="123"/>
      <c r="H32" s="123"/>
      <c r="I32" s="60">
        <f>IF(C32+D32+E32+F32+G32+H32=0,"",C32+D32+E32+F32+G32+H32)</f>
      </c>
      <c r="J32" s="124"/>
      <c r="K32" s="123"/>
      <c r="L32" s="128"/>
      <c r="M32" s="123"/>
      <c r="N32" s="63">
        <f t="shared" si="0"/>
      </c>
      <c r="O32" s="125"/>
      <c r="P32" s="56">
        <f t="shared" si="1"/>
      </c>
      <c r="Q32" s="1"/>
    </row>
    <row r="33" spans="1:17" ht="15.75" customHeight="1">
      <c r="A33" s="107" t="s">
        <v>9</v>
      </c>
      <c r="B33" s="108"/>
      <c r="C33" s="125"/>
      <c r="D33" s="125"/>
      <c r="E33" s="125"/>
      <c r="F33" s="125"/>
      <c r="G33" s="123"/>
      <c r="H33" s="123"/>
      <c r="I33" s="60">
        <f>IF(C33+D33+E33+F33+G33+H33=0,"",C33+D33+E33+F33+G33+H33)</f>
      </c>
      <c r="J33" s="124"/>
      <c r="K33" s="123"/>
      <c r="L33" s="128"/>
      <c r="M33" s="123"/>
      <c r="N33" s="63">
        <f t="shared" si="0"/>
      </c>
      <c r="O33" s="125"/>
      <c r="P33" s="56">
        <f t="shared" si="1"/>
      </c>
      <c r="Q33" s="1"/>
    </row>
    <row r="34" spans="1:17" ht="29.25" customHeight="1">
      <c r="A34" s="221" t="s">
        <v>81</v>
      </c>
      <c r="B34" s="221"/>
      <c r="C34" s="221"/>
      <c r="D34" s="221"/>
      <c r="E34" s="221"/>
      <c r="F34" s="221"/>
      <c r="G34" s="221"/>
      <c r="H34" s="221"/>
      <c r="I34" s="221"/>
      <c r="J34" s="221"/>
      <c r="K34" s="221"/>
      <c r="L34" s="221"/>
      <c r="M34" s="221"/>
      <c r="N34" s="221"/>
      <c r="O34" s="221"/>
      <c r="P34" s="221"/>
      <c r="Q34" s="221"/>
    </row>
    <row r="35" spans="1:17" ht="15.75" customHeight="1">
      <c r="A35" s="65" t="s">
        <v>25</v>
      </c>
      <c r="B35" s="109"/>
      <c r="C35" s="125"/>
      <c r="D35" s="125"/>
      <c r="E35" s="125"/>
      <c r="F35" s="125"/>
      <c r="G35" s="123"/>
      <c r="H35" s="123"/>
      <c r="I35" s="60">
        <f aca="true" t="shared" si="2" ref="I35:I41">IF(C35+D35+E35+F35+G35+H35=0,"",C35+D35+E35+F35+G35+H35)</f>
      </c>
      <c r="J35" s="124"/>
      <c r="K35" s="123"/>
      <c r="L35" s="128"/>
      <c r="M35" s="123"/>
      <c r="N35" s="63">
        <f aca="true" t="shared" si="3" ref="N35:N41">IF(J35+K35+L35+M35=0,"",J35+K35+L35+M35)</f>
      </c>
      <c r="O35" s="125"/>
      <c r="P35" s="56">
        <f aca="true" t="shared" si="4" ref="P35:P41">IF(C35+D35+E35+F35+G35+H35+J35+K35+L35+M35=0,"",C35+D35+E35+F35+G35+H35+J35+K35+L35+M35)</f>
      </c>
      <c r="Q35" s="1"/>
    </row>
    <row r="36" spans="1:17" ht="15.75" customHeight="1">
      <c r="A36" s="65" t="s">
        <v>26</v>
      </c>
      <c r="B36" s="58"/>
      <c r="C36" s="125"/>
      <c r="D36" s="125"/>
      <c r="E36" s="125"/>
      <c r="F36" s="125"/>
      <c r="G36" s="123"/>
      <c r="H36" s="123"/>
      <c r="I36" s="60">
        <f t="shared" si="2"/>
      </c>
      <c r="J36" s="124"/>
      <c r="K36" s="123"/>
      <c r="L36" s="128"/>
      <c r="M36" s="123"/>
      <c r="N36" s="63">
        <f t="shared" si="3"/>
      </c>
      <c r="O36" s="125"/>
      <c r="P36" s="56">
        <f t="shared" si="4"/>
      </c>
      <c r="Q36" s="1"/>
    </row>
    <row r="37" spans="1:17" ht="15.75" customHeight="1">
      <c r="A37" s="57" t="s">
        <v>27</v>
      </c>
      <c r="B37" s="58"/>
      <c r="C37" s="125"/>
      <c r="D37" s="125"/>
      <c r="E37" s="125"/>
      <c r="F37" s="125"/>
      <c r="G37" s="123"/>
      <c r="H37" s="123"/>
      <c r="I37" s="60">
        <f t="shared" si="2"/>
      </c>
      <c r="J37" s="124"/>
      <c r="K37" s="123"/>
      <c r="L37" s="128"/>
      <c r="M37" s="123"/>
      <c r="N37" s="63">
        <f t="shared" si="3"/>
      </c>
      <c r="O37" s="125"/>
      <c r="P37" s="56">
        <f t="shared" si="4"/>
      </c>
      <c r="Q37" s="1"/>
    </row>
    <row r="38" spans="1:17" ht="15.75" customHeight="1">
      <c r="A38" s="65" t="s">
        <v>28</v>
      </c>
      <c r="B38" s="58"/>
      <c r="C38" s="125"/>
      <c r="D38" s="125"/>
      <c r="E38" s="125"/>
      <c r="F38" s="125"/>
      <c r="G38" s="123"/>
      <c r="H38" s="123"/>
      <c r="I38" s="60">
        <f t="shared" si="2"/>
      </c>
      <c r="J38" s="124"/>
      <c r="K38" s="123"/>
      <c r="L38" s="128"/>
      <c r="M38" s="123"/>
      <c r="N38" s="63">
        <f t="shared" si="3"/>
      </c>
      <c r="O38" s="125"/>
      <c r="P38" s="56">
        <f t="shared" si="4"/>
      </c>
      <c r="Q38" s="1"/>
    </row>
    <row r="39" spans="1:17" ht="15.75" customHeight="1">
      <c r="A39" s="57" t="s">
        <v>29</v>
      </c>
      <c r="B39" s="58"/>
      <c r="C39" s="125"/>
      <c r="D39" s="125"/>
      <c r="E39" s="125"/>
      <c r="F39" s="125"/>
      <c r="G39" s="123"/>
      <c r="H39" s="123"/>
      <c r="I39" s="60">
        <f t="shared" si="2"/>
      </c>
      <c r="J39" s="124"/>
      <c r="K39" s="123"/>
      <c r="L39" s="128"/>
      <c r="M39" s="123"/>
      <c r="N39" s="63">
        <f t="shared" si="3"/>
      </c>
      <c r="O39" s="125"/>
      <c r="P39" s="56">
        <f t="shared" si="4"/>
      </c>
      <c r="Q39" s="1"/>
    </row>
    <row r="40" spans="1:17" ht="15.75" customHeight="1">
      <c r="A40" s="65" t="s">
        <v>30</v>
      </c>
      <c r="B40" s="58"/>
      <c r="C40" s="125"/>
      <c r="D40" s="125"/>
      <c r="E40" s="125"/>
      <c r="F40" s="125"/>
      <c r="G40" s="123"/>
      <c r="H40" s="123"/>
      <c r="I40" s="60">
        <f t="shared" si="2"/>
      </c>
      <c r="J40" s="124"/>
      <c r="K40" s="123"/>
      <c r="L40" s="128"/>
      <c r="M40" s="123"/>
      <c r="N40" s="63">
        <f t="shared" si="3"/>
      </c>
      <c r="O40" s="125"/>
      <c r="P40" s="56">
        <f t="shared" si="4"/>
      </c>
      <c r="Q40" s="1"/>
    </row>
    <row r="41" spans="1:17" ht="15.75" customHeight="1">
      <c r="A41" s="57" t="s">
        <v>31</v>
      </c>
      <c r="B41" s="58"/>
      <c r="C41" s="125"/>
      <c r="D41" s="125"/>
      <c r="E41" s="125"/>
      <c r="F41" s="125"/>
      <c r="G41" s="123"/>
      <c r="H41" s="123"/>
      <c r="I41" s="60">
        <f t="shared" si="2"/>
      </c>
      <c r="J41" s="124"/>
      <c r="K41" s="123"/>
      <c r="L41" s="128"/>
      <c r="M41" s="123"/>
      <c r="N41" s="63">
        <f t="shared" si="3"/>
      </c>
      <c r="O41" s="125"/>
      <c r="P41" s="56">
        <f t="shared" si="4"/>
      </c>
      <c r="Q41" s="1"/>
    </row>
    <row r="42" spans="1:17" ht="15.75" customHeight="1" thickBot="1">
      <c r="A42" s="66" t="s">
        <v>32</v>
      </c>
      <c r="B42" s="58"/>
      <c r="C42" s="125"/>
      <c r="D42" s="125"/>
      <c r="E42" s="125"/>
      <c r="F42" s="125"/>
      <c r="G42" s="123"/>
      <c r="H42" s="123"/>
      <c r="I42" s="60">
        <f>IF(C42+D42+E42+F42+G42+H42=0,"",C42+D42+E42+F42+G42+H42)</f>
      </c>
      <c r="J42" s="124"/>
      <c r="K42" s="123"/>
      <c r="L42" s="128"/>
      <c r="M42" s="123"/>
      <c r="N42" s="63">
        <f>IF(J42+K42+L42+M42=0,"",J42+K42+L42+M42)</f>
      </c>
      <c r="O42" s="125"/>
      <c r="P42" s="56">
        <f>IF(C42+D42+E42+F42+G42+H42+J42+K42+L42+M42=0,"",C42+D42+E42+F42+G42+H42+J42+K42+L42+M42)</f>
      </c>
      <c r="Q42" s="1"/>
    </row>
    <row r="43" spans="1:16" s="79" customFormat="1" ht="15.75" customHeight="1">
      <c r="A43" s="163" t="s">
        <v>64</v>
      </c>
      <c r="B43" s="164"/>
      <c r="C43" s="76">
        <f aca="true" t="shared" si="5" ref="C43:H43">IF(SUM(C12:C42)=0,"",SUM(C12:C42))</f>
      </c>
      <c r="D43" s="76">
        <f t="shared" si="5"/>
      </c>
      <c r="E43" s="76">
        <f t="shared" si="5"/>
      </c>
      <c r="F43" s="76">
        <f t="shared" si="5"/>
      </c>
      <c r="G43" s="54">
        <f>IF(SUM(G12:G42)=0,"",SUM(G12:G42))</f>
      </c>
      <c r="H43" s="54">
        <f t="shared" si="5"/>
      </c>
      <c r="I43" s="54">
        <f aca="true" t="shared" si="6" ref="I43:P43">IF(SUM(I12:I42)=0,"",SUM(I12:I42))</f>
      </c>
      <c r="J43" s="75">
        <f t="shared" si="6"/>
      </c>
      <c r="K43" s="76">
        <f t="shared" si="6"/>
      </c>
      <c r="L43" s="76">
        <f t="shared" si="6"/>
      </c>
      <c r="M43" s="76">
        <f t="shared" si="6"/>
      </c>
      <c r="N43" s="76">
        <f t="shared" si="6"/>
      </c>
      <c r="O43" s="77">
        <f t="shared" si="6"/>
      </c>
      <c r="P43" s="78">
        <f t="shared" si="6"/>
      </c>
    </row>
    <row r="44" spans="1:16" s="79" customFormat="1" ht="15.75" customHeight="1">
      <c r="A44" s="165" t="s">
        <v>53</v>
      </c>
      <c r="B44" s="166"/>
      <c r="C44" s="80">
        <v>0.25</v>
      </c>
      <c r="D44" s="80">
        <v>0.5</v>
      </c>
      <c r="E44" s="80">
        <v>0.5</v>
      </c>
      <c r="F44" s="80">
        <v>0.75</v>
      </c>
      <c r="G44" s="80">
        <v>1</v>
      </c>
      <c r="H44" s="80">
        <v>1</v>
      </c>
      <c r="I44" s="81"/>
      <c r="J44" s="82">
        <v>0.25</v>
      </c>
      <c r="K44" s="80">
        <v>0.5</v>
      </c>
      <c r="L44" s="83">
        <v>0.75</v>
      </c>
      <c r="M44" s="80">
        <v>1</v>
      </c>
      <c r="N44" s="81"/>
      <c r="O44" s="81"/>
      <c r="P44" s="84" t="s">
        <v>67</v>
      </c>
    </row>
    <row r="45" spans="1:16" s="79" customFormat="1" ht="15.75" customHeight="1" thickBot="1">
      <c r="A45" s="167" t="s">
        <v>63</v>
      </c>
      <c r="B45" s="168"/>
      <c r="C45" s="85">
        <f aca="true" t="shared" si="7" ref="C45:M45">IF(C43="","",(C43*C44))</f>
      </c>
      <c r="D45" s="85">
        <f t="shared" si="7"/>
      </c>
      <c r="E45" s="86">
        <f t="shared" si="7"/>
      </c>
      <c r="F45" s="86">
        <f t="shared" si="7"/>
      </c>
      <c r="G45" s="86">
        <f t="shared" si="7"/>
      </c>
      <c r="H45" s="86">
        <f t="shared" si="7"/>
      </c>
      <c r="I45" s="87">
        <f>IF(J46=0,"",J46)</f>
      </c>
      <c r="J45" s="88">
        <f t="shared" si="7"/>
      </c>
      <c r="K45" s="89">
        <f t="shared" si="7"/>
      </c>
      <c r="L45" s="89">
        <f t="shared" si="7"/>
      </c>
      <c r="M45" s="89">
        <f t="shared" si="7"/>
      </c>
      <c r="N45" s="86">
        <f>IF(K46=0,"",K46)</f>
      </c>
      <c r="O45" s="85">
        <f>IF(L46=0,"",L46)</f>
      </c>
      <c r="P45" s="90">
        <f>IF(J46+L46=0,"",J46+L46)</f>
      </c>
    </row>
    <row r="46" spans="1:16" s="79" customFormat="1" ht="15.75" customHeight="1" thickBot="1">
      <c r="A46" s="179" t="s">
        <v>105</v>
      </c>
      <c r="B46" s="180"/>
      <c r="C46" s="180"/>
      <c r="D46" s="180"/>
      <c r="E46" s="181"/>
      <c r="F46" s="175" t="s">
        <v>65</v>
      </c>
      <c r="G46" s="176"/>
      <c r="H46" s="176"/>
      <c r="I46" s="177"/>
      <c r="J46" s="91">
        <f>SUM(C45:H45)</f>
        <v>0</v>
      </c>
      <c r="K46" s="92">
        <f>SUM(J45:M45)</f>
        <v>0</v>
      </c>
      <c r="L46" s="93">
        <f>IF(O43&gt;K46,K46,O43)</f>
        <v>0</v>
      </c>
      <c r="M46" s="179" t="s">
        <v>79</v>
      </c>
      <c r="N46" s="180"/>
      <c r="O46" s="181"/>
      <c r="P46" s="30">
        <f>IF(F46="Yes",P45*6/7,"")</f>
      </c>
    </row>
    <row r="47" spans="1:17" s="79" customFormat="1" ht="3.75" customHeight="1">
      <c r="A47" s="94"/>
      <c r="B47" s="94"/>
      <c r="C47" s="94"/>
      <c r="D47" s="94"/>
      <c r="E47" s="94"/>
      <c r="F47" s="94"/>
      <c r="G47" s="94"/>
      <c r="H47" s="94"/>
      <c r="I47" s="94"/>
      <c r="J47" s="94"/>
      <c r="K47" s="95"/>
      <c r="L47" s="95"/>
      <c r="M47" s="95"/>
      <c r="N47" s="96"/>
      <c r="O47" s="94"/>
      <c r="P47" s="94"/>
      <c r="Q47" s="97"/>
    </row>
    <row r="48" spans="1:17" s="105" customFormat="1" ht="15.75" customHeight="1">
      <c r="A48" s="40"/>
      <c r="B48" s="40"/>
      <c r="C48" s="98"/>
      <c r="D48" s="98"/>
      <c r="E48" s="98"/>
      <c r="F48" s="98"/>
      <c r="G48" s="98"/>
      <c r="H48" s="99" t="s">
        <v>66</v>
      </c>
      <c r="I48" s="100"/>
      <c r="J48" s="100"/>
      <c r="K48" s="101"/>
      <c r="L48" s="101"/>
      <c r="M48" s="101"/>
      <c r="N48" s="102"/>
      <c r="O48" s="103"/>
      <c r="P48" s="103"/>
      <c r="Q48" s="104"/>
    </row>
    <row r="49" ht="7.5" customHeight="1">
      <c r="H49" s="99"/>
    </row>
    <row r="50" spans="1:17" ht="17.25" customHeight="1">
      <c r="A50" s="157" t="s">
        <v>85</v>
      </c>
      <c r="B50" s="157"/>
      <c r="C50" s="157"/>
      <c r="D50" s="157"/>
      <c r="E50" s="157"/>
      <c r="F50" s="157"/>
      <c r="G50" s="157"/>
      <c r="H50" s="157"/>
      <c r="I50" s="157"/>
      <c r="J50" s="157"/>
      <c r="K50" s="157"/>
      <c r="L50" s="157"/>
      <c r="M50" s="157"/>
      <c r="N50" s="157"/>
      <c r="O50" s="157"/>
      <c r="P50" s="157"/>
      <c r="Q50" s="157"/>
    </row>
    <row r="51" spans="1:17" ht="17.25" customHeight="1">
      <c r="A51" s="157" t="s">
        <v>86</v>
      </c>
      <c r="B51" s="157"/>
      <c r="C51" s="157"/>
      <c r="D51" s="157"/>
      <c r="E51" s="157"/>
      <c r="F51" s="157"/>
      <c r="G51" s="157"/>
      <c r="H51" s="157"/>
      <c r="I51" s="157"/>
      <c r="J51" s="157"/>
      <c r="K51" s="157"/>
      <c r="L51" s="157"/>
      <c r="M51" s="157"/>
      <c r="N51" s="157"/>
      <c r="O51" s="157"/>
      <c r="P51" s="157"/>
      <c r="Q51" s="157"/>
    </row>
    <row r="52" spans="1:17" ht="17.25" customHeight="1">
      <c r="A52" s="158" t="s">
        <v>87</v>
      </c>
      <c r="B52" s="158"/>
      <c r="C52" s="158"/>
      <c r="D52" s="158"/>
      <c r="E52" s="158"/>
      <c r="F52" s="158"/>
      <c r="G52" s="158"/>
      <c r="H52" s="158"/>
      <c r="I52" s="158"/>
      <c r="J52" s="158"/>
      <c r="K52" s="158"/>
      <c r="L52" s="158"/>
      <c r="M52" s="158"/>
      <c r="N52" s="158"/>
      <c r="O52" s="158"/>
      <c r="P52" s="158"/>
      <c r="Q52" s="158"/>
    </row>
    <row r="53" spans="1:17" ht="17.25" customHeight="1">
      <c r="A53" s="152" t="s">
        <v>88</v>
      </c>
      <c r="B53" s="152"/>
      <c r="C53" s="152"/>
      <c r="D53" s="152"/>
      <c r="E53" s="152"/>
      <c r="F53" s="152"/>
      <c r="G53" s="152"/>
      <c r="H53" s="152"/>
      <c r="I53" s="152"/>
      <c r="J53" s="152"/>
      <c r="K53" s="152"/>
      <c r="L53" s="152"/>
      <c r="M53" s="152"/>
      <c r="N53" s="152"/>
      <c r="O53" s="152"/>
      <c r="P53" s="152"/>
      <c r="Q53" s="152"/>
    </row>
    <row r="54" spans="1:17" ht="17.25" customHeight="1">
      <c r="A54" s="152" t="s">
        <v>82</v>
      </c>
      <c r="B54" s="152"/>
      <c r="C54" s="152"/>
      <c r="D54" s="152"/>
      <c r="E54" s="152"/>
      <c r="F54" s="152"/>
      <c r="G54" s="152"/>
      <c r="H54" s="152"/>
      <c r="I54" s="152"/>
      <c r="J54" s="152"/>
      <c r="K54" s="152"/>
      <c r="L54" s="152"/>
      <c r="M54" s="152"/>
      <c r="N54" s="152"/>
      <c r="O54" s="152"/>
      <c r="P54" s="152"/>
      <c r="Q54" s="152"/>
    </row>
    <row r="55" spans="1:17" ht="17.25" customHeight="1">
      <c r="A55" s="158" t="s">
        <v>84</v>
      </c>
      <c r="B55" s="158"/>
      <c r="C55" s="158"/>
      <c r="D55" s="158"/>
      <c r="E55" s="158"/>
      <c r="F55" s="158"/>
      <c r="G55" s="158"/>
      <c r="H55" s="158"/>
      <c r="I55" s="158"/>
      <c r="J55" s="158"/>
      <c r="K55" s="158"/>
      <c r="L55" s="158"/>
      <c r="M55" s="158"/>
      <c r="N55" s="158"/>
      <c r="O55" s="158"/>
      <c r="P55" s="158"/>
      <c r="Q55" s="158"/>
    </row>
    <row r="56" spans="1:17" ht="17.25" customHeight="1">
      <c r="A56" s="159" t="s">
        <v>83</v>
      </c>
      <c r="B56" s="159"/>
      <c r="C56" s="159"/>
      <c r="D56" s="159"/>
      <c r="E56" s="159"/>
      <c r="F56" s="159"/>
      <c r="G56" s="159"/>
      <c r="H56" s="159"/>
      <c r="I56" s="159"/>
      <c r="J56" s="159"/>
      <c r="K56" s="159"/>
      <c r="L56" s="159"/>
      <c r="M56" s="159"/>
      <c r="N56" s="159"/>
      <c r="O56" s="159"/>
      <c r="P56" s="159"/>
      <c r="Q56" s="159"/>
    </row>
  </sheetData>
  <sheetProtection/>
  <mergeCells count="35">
    <mergeCell ref="A56:Q56"/>
    <mergeCell ref="A16:C16"/>
    <mergeCell ref="D16:O16"/>
    <mergeCell ref="A18:C18"/>
    <mergeCell ref="D18:O18"/>
    <mergeCell ref="A44:B44"/>
    <mergeCell ref="A45:B45"/>
    <mergeCell ref="F46:I46"/>
    <mergeCell ref="A1:P1"/>
    <mergeCell ref="A43:B43"/>
    <mergeCell ref="A50:Q50"/>
    <mergeCell ref="A55:Q55"/>
    <mergeCell ref="A51:Q51"/>
    <mergeCell ref="A52:Q52"/>
    <mergeCell ref="A53:Q53"/>
    <mergeCell ref="A54:Q54"/>
    <mergeCell ref="A46:E46"/>
    <mergeCell ref="M46:O46"/>
    <mergeCell ref="A34:Q34"/>
    <mergeCell ref="H20:J20"/>
    <mergeCell ref="A15:C15"/>
    <mergeCell ref="D15:O15"/>
    <mergeCell ref="A22:E22"/>
    <mergeCell ref="A24:B24"/>
    <mergeCell ref="A20:C20"/>
    <mergeCell ref="J24:O24"/>
    <mergeCell ref="C24:I24"/>
    <mergeCell ref="P24:P25"/>
    <mergeCell ref="A3:P3"/>
    <mergeCell ref="A4:P4"/>
    <mergeCell ref="A5:P5"/>
    <mergeCell ref="A6:P6"/>
    <mergeCell ref="A12:P12"/>
    <mergeCell ref="A13:P14"/>
    <mergeCell ref="A11:B11"/>
  </mergeCells>
  <conditionalFormatting sqref="B26:B33 N47 H47:H49 Q47:Q48 B35:B42">
    <cfRule type="cellIs" priority="21" dxfId="104" operator="equal" stopIfTrue="1">
      <formula>"（土）"</formula>
    </cfRule>
    <cfRule type="cellIs" priority="22" dxfId="105" operator="equal" stopIfTrue="1">
      <formula>"（日）"</formula>
    </cfRule>
  </conditionalFormatting>
  <conditionalFormatting sqref="C26:F33 H26:H33">
    <cfRule type="cellIs" priority="17" dxfId="104" operator="equal" stopIfTrue="1">
      <formula>"（土）"</formula>
    </cfRule>
    <cfRule type="cellIs" priority="18" dxfId="105" operator="equal" stopIfTrue="1">
      <formula>"（日）"</formula>
    </cfRule>
  </conditionalFormatting>
  <conditionalFormatting sqref="G26:G33">
    <cfRule type="cellIs" priority="15" dxfId="104" operator="equal" stopIfTrue="1">
      <formula>"（土）"</formula>
    </cfRule>
    <cfRule type="cellIs" priority="16" dxfId="105" operator="equal" stopIfTrue="1">
      <formula>"（日）"</formula>
    </cfRule>
  </conditionalFormatting>
  <conditionalFormatting sqref="P26:P33 I26:N33">
    <cfRule type="cellIs" priority="19" dxfId="104" operator="equal" stopIfTrue="1">
      <formula>"（土）"</formula>
    </cfRule>
    <cfRule type="cellIs" priority="20" dxfId="105" operator="equal" stopIfTrue="1">
      <formula>"（日）"</formula>
    </cfRule>
  </conditionalFormatting>
  <conditionalFormatting sqref="C35:F42 H35:H42">
    <cfRule type="cellIs" priority="11" dxfId="104" operator="equal" stopIfTrue="1">
      <formula>"（土）"</formula>
    </cfRule>
    <cfRule type="cellIs" priority="12" dxfId="105" operator="equal" stopIfTrue="1">
      <formula>"（日）"</formula>
    </cfRule>
  </conditionalFormatting>
  <conditionalFormatting sqref="G35:G42">
    <cfRule type="cellIs" priority="9" dxfId="104" operator="equal" stopIfTrue="1">
      <formula>"（土）"</formula>
    </cfRule>
    <cfRule type="cellIs" priority="10" dxfId="105" operator="equal" stopIfTrue="1">
      <formula>"（日）"</formula>
    </cfRule>
  </conditionalFormatting>
  <conditionalFormatting sqref="P35:P42 I35:N42">
    <cfRule type="cellIs" priority="13" dxfId="104" operator="equal" stopIfTrue="1">
      <formula>"（土）"</formula>
    </cfRule>
    <cfRule type="cellIs" priority="14" dxfId="105" operator="equal" stopIfTrue="1">
      <formula>"（日）"</formula>
    </cfRule>
  </conditionalFormatting>
  <conditionalFormatting sqref="F46:G46 P46 L46">
    <cfRule type="cellIs" priority="7" dxfId="104" operator="equal" stopIfTrue="1">
      <formula>"（土）"</formula>
    </cfRule>
    <cfRule type="cellIs" priority="8" dxfId="105" operator="equal" stopIfTrue="1">
      <formula>"（日）"</formula>
    </cfRule>
  </conditionalFormatting>
  <conditionalFormatting sqref="C43:F44 H43:H44">
    <cfRule type="cellIs" priority="3" dxfId="104" operator="equal" stopIfTrue="1">
      <formula>"（土）"</formula>
    </cfRule>
    <cfRule type="cellIs" priority="4" dxfId="105" operator="equal" stopIfTrue="1">
      <formula>"（日）"</formula>
    </cfRule>
  </conditionalFormatting>
  <conditionalFormatting sqref="G43:G44">
    <cfRule type="cellIs" priority="1" dxfId="104" operator="equal" stopIfTrue="1">
      <formula>"（土）"</formula>
    </cfRule>
    <cfRule type="cellIs" priority="2" dxfId="105" operator="equal" stopIfTrue="1">
      <formula>"（日）"</formula>
    </cfRule>
  </conditionalFormatting>
  <conditionalFormatting sqref="I43 N43:P43 P44:P45 J43:M44 C45:O45">
    <cfRule type="cellIs" priority="5" dxfId="104" operator="equal" stopIfTrue="1">
      <formula>"（土）"</formula>
    </cfRule>
    <cfRule type="cellIs" priority="6" dxfId="105" operator="equal" stopIfTrue="1">
      <formula>"（日）"</formula>
    </cfRule>
  </conditionalFormatting>
  <dataValidations count="2">
    <dataValidation type="list" showInputMessage="1" showErrorMessage="1" sqref="I48:J48 H47 F46:G46">
      <formula1>"Yes,No"</formula1>
    </dataValidation>
    <dataValidation type="whole" operator="greaterThanOrEqual" allowBlank="1" showErrorMessage="1" imeMode="off" sqref="J26:M33 O26:O33 C26:H33 J35:M42 O35:O42 C35:H42">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S12" sqref="S12"/>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109</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C13:I13"/>
    <mergeCell ref="A49:E49"/>
    <mergeCell ref="A59:Q59"/>
    <mergeCell ref="A55:Q55"/>
    <mergeCell ref="A56:Q56"/>
    <mergeCell ref="A57:Q57"/>
    <mergeCell ref="A58:Q58"/>
    <mergeCell ref="N49:O49"/>
    <mergeCell ref="A46:B46"/>
    <mergeCell ref="P13:P14"/>
    <mergeCell ref="A4:C4"/>
    <mergeCell ref="D4:O4"/>
    <mergeCell ref="A5:C5"/>
    <mergeCell ref="A54:Q54"/>
    <mergeCell ref="D5:O5"/>
    <mergeCell ref="A7:C7"/>
    <mergeCell ref="D7:O7"/>
    <mergeCell ref="F49:I49"/>
    <mergeCell ref="A2:P2"/>
    <mergeCell ref="A1:P1"/>
    <mergeCell ref="A9:C9"/>
    <mergeCell ref="H9:J9"/>
    <mergeCell ref="A53:Q53"/>
    <mergeCell ref="A11:E11"/>
    <mergeCell ref="A13:B13"/>
    <mergeCell ref="J13:O13"/>
    <mergeCell ref="A47:B47"/>
    <mergeCell ref="A48:B48"/>
  </mergeCells>
  <conditionalFormatting sqref="I46 N46:P46 B15:B45 H50:H52 Q50:Q51 P47:P49 N50 L49:M49 I15:N45 P15:P45 J46:M47 F48:G49 C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list" showInputMessage="1" showErrorMessage="1" sqref="I51:J51 F49:G49 H50">
      <formula1>"Yes,No"</formula1>
    </dataValidation>
    <dataValidation type="whole" operator="greaterThanOrEqual" allowBlank="1" showErrorMessage="1" imeMode="off" sqref="J15:M45 O15:O45 C15:H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Q36" sqref="Q36:Q37"/>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111</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thickBo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hidden="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127</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list" showInputMessage="1" showErrorMessage="1" sqref="I51:J51 F49:G49 H50">
      <formula1>"Yes,No"</formula1>
    </dataValidation>
    <dataValidation type="whole" operator="greaterThanOrEqual" allowBlank="1" showErrorMessage="1" imeMode="off" sqref="J15:M45 O15:O45 C15:H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15" activePane="bottomRight" state="frozen"/>
      <selection pane="topLeft" activeCell="J10" activeCellId="1" sqref="D10 J10"/>
      <selection pane="topRight" activeCell="J10" activeCellId="1" sqref="D10 J10"/>
      <selection pane="bottomLeft" activeCell="J10" activeCellId="1" sqref="D10 J10"/>
      <selection pane="bottomRight" activeCell="R11" sqref="R1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128</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6.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O11" sqref="O1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129</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thickBo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hidden="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7.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130</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8.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131</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thickBo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hidden="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pane xSplit="2" ySplit="14" topLeftCell="C35" activePane="bottomRight" state="frozen"/>
      <selection pane="topLeft" activeCell="J10" activeCellId="1" sqref="D10 J10"/>
      <selection pane="topRight" activeCell="J10" activeCellId="1" sqref="D10 J10"/>
      <selection pane="bottomLeft" activeCell="J10" activeCellId="1" sqref="D10 J10"/>
      <selection pane="bottomRight" activeCell="A1" sqref="A1:P1"/>
    </sheetView>
  </sheetViews>
  <sheetFormatPr defaultColWidth="9.00390625" defaultRowHeight="13.5"/>
  <cols>
    <col min="1" max="1" width="7.50390625" style="41" customWidth="1"/>
    <col min="2" max="2" width="4.00390625" style="2" customWidth="1"/>
    <col min="3" max="3" width="7.25390625" style="2" customWidth="1"/>
    <col min="4" max="4" width="7.25390625" style="3" customWidth="1"/>
    <col min="5" max="17" width="7.25390625" style="2" customWidth="1"/>
    <col min="18" max="16384" width="9.00390625" style="1" customWidth="1"/>
  </cols>
  <sheetData>
    <row r="1" spans="1:17" ht="22.5" customHeight="1">
      <c r="A1" s="151" t="s">
        <v>69</v>
      </c>
      <c r="B1" s="151"/>
      <c r="C1" s="151"/>
      <c r="D1" s="151"/>
      <c r="E1" s="151"/>
      <c r="F1" s="151"/>
      <c r="G1" s="151"/>
      <c r="H1" s="151"/>
      <c r="I1" s="151"/>
      <c r="J1" s="151"/>
      <c r="K1" s="151"/>
      <c r="L1" s="151"/>
      <c r="M1" s="151"/>
      <c r="N1" s="151"/>
      <c r="O1" s="151"/>
      <c r="P1" s="151"/>
      <c r="Q1" s="147"/>
    </row>
    <row r="2" spans="1:17" ht="16.5" customHeight="1">
      <c r="A2" s="150" t="s">
        <v>118</v>
      </c>
      <c r="B2" s="150"/>
      <c r="C2" s="150"/>
      <c r="D2" s="150"/>
      <c r="E2" s="150"/>
      <c r="F2" s="150"/>
      <c r="G2" s="150"/>
      <c r="H2" s="150"/>
      <c r="I2" s="150"/>
      <c r="J2" s="150"/>
      <c r="K2" s="150"/>
      <c r="L2" s="150"/>
      <c r="M2" s="150"/>
      <c r="N2" s="150"/>
      <c r="O2" s="150"/>
      <c r="P2" s="150"/>
      <c r="Q2" s="146"/>
    </row>
    <row r="3" spans="1:17" s="34" customFormat="1" ht="7.5" customHeight="1">
      <c r="A3" s="32"/>
      <c r="B3" s="32"/>
      <c r="C3" s="32"/>
      <c r="D3" s="32"/>
      <c r="E3" s="32"/>
      <c r="F3" s="32"/>
      <c r="G3" s="32"/>
      <c r="H3" s="32"/>
      <c r="I3" s="32"/>
      <c r="J3" s="32"/>
      <c r="K3" s="32"/>
      <c r="L3" s="33"/>
      <c r="M3" s="33"/>
      <c r="N3" s="33"/>
      <c r="O3" s="33"/>
      <c r="P3" s="33"/>
      <c r="Q3" s="33"/>
    </row>
    <row r="4" spans="1:17" s="34" customFormat="1" ht="20.25" customHeight="1">
      <c r="A4" s="153" t="s">
        <v>61</v>
      </c>
      <c r="B4" s="153"/>
      <c r="C4" s="153"/>
      <c r="D4" s="153">
        <f>'4月分'!D4</f>
        <v>0</v>
      </c>
      <c r="E4" s="153"/>
      <c r="F4" s="153"/>
      <c r="G4" s="153"/>
      <c r="H4" s="153"/>
      <c r="I4" s="153"/>
      <c r="J4" s="153"/>
      <c r="K4" s="153"/>
      <c r="L4" s="153"/>
      <c r="M4" s="153"/>
      <c r="N4" s="153"/>
      <c r="O4" s="153"/>
      <c r="P4" s="33"/>
      <c r="Q4" s="33"/>
    </row>
    <row r="5" spans="1:17" s="34" customFormat="1" ht="20.25" customHeight="1">
      <c r="A5" s="153" t="s">
        <v>70</v>
      </c>
      <c r="B5" s="153"/>
      <c r="C5" s="153"/>
      <c r="D5" s="153">
        <f>'4月分'!D5</f>
        <v>0</v>
      </c>
      <c r="E5" s="153"/>
      <c r="F5" s="153"/>
      <c r="G5" s="153"/>
      <c r="H5" s="153"/>
      <c r="I5" s="153"/>
      <c r="J5" s="153"/>
      <c r="K5" s="153"/>
      <c r="L5" s="153"/>
      <c r="M5" s="153"/>
      <c r="N5" s="153"/>
      <c r="O5" s="153"/>
      <c r="P5" s="33"/>
      <c r="Q5" s="33"/>
    </row>
    <row r="6" spans="1:17" s="34" customFormat="1" ht="6.75" customHeight="1">
      <c r="A6" s="35"/>
      <c r="B6" s="35"/>
      <c r="C6" s="35"/>
      <c r="D6" s="35"/>
      <c r="E6" s="35"/>
      <c r="F6" s="35"/>
      <c r="G6" s="35"/>
      <c r="H6" s="35"/>
      <c r="I6" s="35"/>
      <c r="J6" s="35"/>
      <c r="K6" s="35"/>
      <c r="L6" s="33"/>
      <c r="M6" s="33"/>
      <c r="N6" s="33"/>
      <c r="O6" s="33"/>
      <c r="P6" s="33"/>
      <c r="Q6" s="33"/>
    </row>
    <row r="7" spans="1:17" s="34" customFormat="1" ht="20.25" customHeight="1">
      <c r="A7" s="153" t="s">
        <v>108</v>
      </c>
      <c r="B7" s="153"/>
      <c r="C7" s="153"/>
      <c r="D7" s="178" t="s">
        <v>117</v>
      </c>
      <c r="E7" s="178"/>
      <c r="F7" s="178"/>
      <c r="G7" s="178"/>
      <c r="H7" s="178"/>
      <c r="I7" s="178"/>
      <c r="J7" s="178"/>
      <c r="K7" s="178"/>
      <c r="L7" s="178"/>
      <c r="M7" s="178"/>
      <c r="N7" s="178"/>
      <c r="O7" s="178"/>
      <c r="P7" s="33"/>
      <c r="Q7" s="33"/>
    </row>
    <row r="8" spans="1:17" s="34" customFormat="1" ht="6.75" customHeight="1">
      <c r="A8" s="35"/>
      <c r="B8" s="33"/>
      <c r="C8" s="33"/>
      <c r="D8" s="33"/>
      <c r="E8" s="33"/>
      <c r="F8" s="33"/>
      <c r="G8" s="33"/>
      <c r="H8" s="33"/>
      <c r="I8" s="33"/>
      <c r="J8" s="33"/>
      <c r="K8" s="33"/>
      <c r="L8" s="33"/>
      <c r="M8" s="33"/>
      <c r="N8" s="33"/>
      <c r="O8" s="33"/>
      <c r="P8" s="33"/>
      <c r="Q8" s="33"/>
    </row>
    <row r="9" spans="1:17" s="34" customFormat="1" ht="20.25" customHeight="1">
      <c r="A9" s="153" t="s">
        <v>71</v>
      </c>
      <c r="B9" s="153"/>
      <c r="C9" s="153"/>
      <c r="D9" s="134"/>
      <c r="E9" s="37" t="s">
        <v>50</v>
      </c>
      <c r="F9" s="33"/>
      <c r="G9" s="33"/>
      <c r="H9" s="153" t="s">
        <v>72</v>
      </c>
      <c r="I9" s="153"/>
      <c r="J9" s="153"/>
      <c r="K9" s="135"/>
      <c r="L9" s="37" t="s">
        <v>0</v>
      </c>
      <c r="M9" s="138"/>
      <c r="N9" s="33"/>
      <c r="O9" s="33"/>
      <c r="P9" s="33"/>
      <c r="Q9" s="33"/>
    </row>
    <row r="10" spans="1:17" s="34" customFormat="1" ht="6.75" customHeight="1" thickBot="1">
      <c r="A10" s="39"/>
      <c r="B10" s="39"/>
      <c r="C10" s="39"/>
      <c r="D10" s="40"/>
      <c r="E10" s="40"/>
      <c r="F10" s="33"/>
      <c r="G10" s="33"/>
      <c r="H10" s="33"/>
      <c r="I10" s="33"/>
      <c r="J10" s="33"/>
      <c r="K10" s="33"/>
      <c r="L10" s="33"/>
      <c r="M10" s="33"/>
      <c r="N10" s="33"/>
      <c r="O10" s="33"/>
      <c r="P10" s="33"/>
      <c r="Q10" s="33"/>
    </row>
    <row r="11" spans="1:17" s="34" customFormat="1" ht="20.25" customHeight="1" thickBot="1">
      <c r="A11" s="185" t="s">
        <v>132</v>
      </c>
      <c r="B11" s="186"/>
      <c r="C11" s="186"/>
      <c r="D11" s="186"/>
      <c r="E11" s="187"/>
      <c r="F11" s="40"/>
      <c r="G11" s="40"/>
      <c r="H11" s="33"/>
      <c r="I11" s="33"/>
      <c r="J11" s="33"/>
      <c r="K11" s="33"/>
      <c r="L11" s="33"/>
      <c r="M11" s="33"/>
      <c r="N11" s="33"/>
      <c r="O11" s="33"/>
      <c r="P11" s="33"/>
      <c r="Q11" s="33"/>
    </row>
    <row r="12" spans="1:17" s="34" customFormat="1" ht="7.5" customHeight="1" thickBot="1">
      <c r="A12" s="41"/>
      <c r="B12" s="2"/>
      <c r="C12" s="2"/>
      <c r="D12" s="3"/>
      <c r="E12" s="2"/>
      <c r="F12" s="2"/>
      <c r="G12" s="2"/>
      <c r="H12" s="2"/>
      <c r="I12" s="2"/>
      <c r="J12" s="2"/>
      <c r="K12" s="2"/>
      <c r="L12" s="2"/>
      <c r="M12" s="2"/>
      <c r="N12" s="2"/>
      <c r="O12" s="2"/>
      <c r="P12" s="2"/>
      <c r="Q12" s="2"/>
    </row>
    <row r="13" spans="1:16" s="5" customFormat="1" ht="15" customHeight="1">
      <c r="A13" s="169"/>
      <c r="B13" s="170"/>
      <c r="C13" s="182" t="s">
        <v>106</v>
      </c>
      <c r="D13" s="183"/>
      <c r="E13" s="183"/>
      <c r="F13" s="183"/>
      <c r="G13" s="183"/>
      <c r="H13" s="183"/>
      <c r="I13" s="184"/>
      <c r="J13" s="171" t="s">
        <v>74</v>
      </c>
      <c r="K13" s="172"/>
      <c r="L13" s="172"/>
      <c r="M13" s="172"/>
      <c r="N13" s="172"/>
      <c r="O13" s="172"/>
      <c r="P13" s="173" t="s">
        <v>1</v>
      </c>
    </row>
    <row r="14" spans="1:16" s="5" customFormat="1" ht="52.5" customHeight="1" thickBot="1">
      <c r="A14" s="42" t="s">
        <v>75</v>
      </c>
      <c r="B14" s="43" t="s">
        <v>33</v>
      </c>
      <c r="C14" s="44" t="s">
        <v>119</v>
      </c>
      <c r="D14" s="44" t="s">
        <v>120</v>
      </c>
      <c r="E14" s="44" t="s">
        <v>121</v>
      </c>
      <c r="F14" s="44" t="s">
        <v>122</v>
      </c>
      <c r="G14" s="45" t="s">
        <v>123</v>
      </c>
      <c r="H14" s="45" t="s">
        <v>124</v>
      </c>
      <c r="I14" s="46" t="s">
        <v>76</v>
      </c>
      <c r="J14" s="44" t="s">
        <v>119</v>
      </c>
      <c r="K14" s="44" t="s">
        <v>125</v>
      </c>
      <c r="L14" s="44" t="s">
        <v>122</v>
      </c>
      <c r="M14" s="45" t="s">
        <v>126</v>
      </c>
      <c r="N14" s="47" t="s">
        <v>76</v>
      </c>
      <c r="O14" s="44" t="s">
        <v>77</v>
      </c>
      <c r="P14" s="174"/>
    </row>
    <row r="15" spans="1:17" ht="15.75" customHeight="1">
      <c r="A15" s="48" t="s">
        <v>2</v>
      </c>
      <c r="B15" s="132"/>
      <c r="C15" s="122"/>
      <c r="D15" s="122"/>
      <c r="E15" s="122"/>
      <c r="F15" s="122"/>
      <c r="G15" s="122"/>
      <c r="H15" s="122"/>
      <c r="I15" s="51">
        <f>IF(C15+D15+E15+F15+H15=0,"",C15+D15+E15+F15+H15)</f>
      </c>
      <c r="J15" s="126"/>
      <c r="K15" s="122"/>
      <c r="L15" s="127"/>
      <c r="M15" s="141"/>
      <c r="N15" s="143">
        <f>IF(J15+K15+L15+M15=0,"",J15+K15+L15+M15)</f>
      </c>
      <c r="O15" s="129"/>
      <c r="P15" s="56">
        <f>IF(C15+D15+E15+F15+G15+H15+J15+K15+L15+M15=0,"",C15+D15+E15+F15+G15+H15+J15+K15+L15+M15)</f>
      </c>
      <c r="Q15" s="1"/>
    </row>
    <row r="16" spans="1:17" ht="15.75" customHeight="1">
      <c r="A16" s="57" t="s">
        <v>3</v>
      </c>
      <c r="B16" s="133"/>
      <c r="C16" s="123"/>
      <c r="D16" s="123"/>
      <c r="E16" s="123"/>
      <c r="F16" s="123"/>
      <c r="G16" s="123"/>
      <c r="H16" s="123"/>
      <c r="I16" s="60">
        <f>IF(C16+D16+E16+F16+H16=0,"",C16+D16+E16+F16+H16)</f>
      </c>
      <c r="J16" s="124"/>
      <c r="K16" s="123"/>
      <c r="L16" s="128"/>
      <c r="M16" s="123"/>
      <c r="N16" s="63">
        <f aca="true" t="shared" si="0" ref="N16:N45">IF(J16+K16+L16+M16=0,"",J16+K16+L16+M16)</f>
      </c>
      <c r="O16" s="125"/>
      <c r="P16" s="56">
        <f aca="true" t="shared" si="1" ref="P16:P45">IF(C16+D16+E16+F16+G16+H16+J16+K16+L16+M16=0,"",C16+D16+E16+F16+G16+H16+J16+K16+L16+M16)</f>
      </c>
      <c r="Q16" s="1"/>
    </row>
    <row r="17" spans="1:17" ht="15.75" customHeight="1">
      <c r="A17" s="65" t="s">
        <v>4</v>
      </c>
      <c r="B17" s="133"/>
      <c r="C17" s="125"/>
      <c r="D17" s="125"/>
      <c r="E17" s="125"/>
      <c r="F17" s="125"/>
      <c r="G17" s="123"/>
      <c r="H17" s="123"/>
      <c r="I17" s="60">
        <f>IF(C17+D17+E17+F17+H17=0,"",C17+D17+E17+F17+H17)</f>
      </c>
      <c r="J17" s="124"/>
      <c r="K17" s="123"/>
      <c r="L17" s="128"/>
      <c r="M17" s="123"/>
      <c r="N17" s="63">
        <f t="shared" si="0"/>
      </c>
      <c r="O17" s="125"/>
      <c r="P17" s="56">
        <f t="shared" si="1"/>
      </c>
      <c r="Q17" s="1"/>
    </row>
    <row r="18" spans="1:17" ht="15.75" customHeight="1">
      <c r="A18" s="57" t="s">
        <v>5</v>
      </c>
      <c r="B18" s="133"/>
      <c r="C18" s="125"/>
      <c r="D18" s="125"/>
      <c r="E18" s="125"/>
      <c r="F18" s="125"/>
      <c r="G18" s="123"/>
      <c r="H18" s="123"/>
      <c r="I18" s="60">
        <f>IF(C18+D18+E18+F18+H18=0,"",C18+D18+E18+F18+H18)</f>
      </c>
      <c r="J18" s="124"/>
      <c r="K18" s="123"/>
      <c r="L18" s="128"/>
      <c r="M18" s="123"/>
      <c r="N18" s="63">
        <f t="shared" si="0"/>
      </c>
      <c r="O18" s="125"/>
      <c r="P18" s="56">
        <f t="shared" si="1"/>
      </c>
      <c r="Q18" s="1"/>
    </row>
    <row r="19" spans="1:17" ht="15.75" customHeight="1">
      <c r="A19" s="65" t="s">
        <v>6</v>
      </c>
      <c r="B19" s="133"/>
      <c r="C19" s="125"/>
      <c r="D19" s="125"/>
      <c r="E19" s="125"/>
      <c r="F19" s="125"/>
      <c r="G19" s="123"/>
      <c r="H19" s="123"/>
      <c r="I19" s="60">
        <f>IF(C19+D19+E19+F19+H19=0,"",C19+D19+E19+F19+H19)</f>
      </c>
      <c r="J19" s="124"/>
      <c r="K19" s="123"/>
      <c r="L19" s="128"/>
      <c r="M19" s="123"/>
      <c r="N19" s="63">
        <f t="shared" si="0"/>
      </c>
      <c r="O19" s="125"/>
      <c r="P19" s="56">
        <f t="shared" si="1"/>
      </c>
      <c r="Q19" s="1"/>
    </row>
    <row r="20" spans="1:17" ht="15.75" customHeight="1">
      <c r="A20" s="57" t="s">
        <v>7</v>
      </c>
      <c r="B20" s="133"/>
      <c r="C20" s="125"/>
      <c r="D20" s="125"/>
      <c r="E20" s="125"/>
      <c r="F20" s="125"/>
      <c r="G20" s="123"/>
      <c r="H20" s="123"/>
      <c r="I20" s="60">
        <f>IF(C20+D20+E20+F20+G20+H20=0,"",C20+D20+E20+F20+G20+H20)</f>
      </c>
      <c r="J20" s="124"/>
      <c r="K20" s="123"/>
      <c r="L20" s="128"/>
      <c r="M20" s="123"/>
      <c r="N20" s="63">
        <f t="shared" si="0"/>
      </c>
      <c r="O20" s="125"/>
      <c r="P20" s="56">
        <f t="shared" si="1"/>
      </c>
      <c r="Q20" s="1"/>
    </row>
    <row r="21" spans="1:17" ht="15.75" customHeight="1">
      <c r="A21" s="65" t="s">
        <v>8</v>
      </c>
      <c r="B21" s="133"/>
      <c r="C21" s="125"/>
      <c r="D21" s="125"/>
      <c r="E21" s="125"/>
      <c r="F21" s="125"/>
      <c r="G21" s="123"/>
      <c r="H21" s="123"/>
      <c r="I21" s="60">
        <f aca="true" t="shared" si="2" ref="I21:I45">IF(C21+D21+E21+F21+G21+H21=0,"",C21+D21+E21+F21+G21+H21)</f>
      </c>
      <c r="J21" s="124"/>
      <c r="K21" s="123"/>
      <c r="L21" s="128"/>
      <c r="M21" s="123"/>
      <c r="N21" s="63">
        <f t="shared" si="0"/>
      </c>
      <c r="O21" s="125"/>
      <c r="P21" s="56">
        <f t="shared" si="1"/>
      </c>
      <c r="Q21" s="1"/>
    </row>
    <row r="22" spans="1:17" ht="15.75" customHeight="1">
      <c r="A22" s="57" t="s">
        <v>9</v>
      </c>
      <c r="B22" s="133"/>
      <c r="C22" s="125"/>
      <c r="D22" s="125"/>
      <c r="E22" s="125"/>
      <c r="F22" s="125"/>
      <c r="G22" s="123"/>
      <c r="H22" s="123"/>
      <c r="I22" s="60">
        <f t="shared" si="2"/>
      </c>
      <c r="J22" s="124"/>
      <c r="K22" s="123"/>
      <c r="L22" s="128"/>
      <c r="M22" s="123"/>
      <c r="N22" s="63">
        <f t="shared" si="0"/>
      </c>
      <c r="O22" s="125"/>
      <c r="P22" s="56">
        <f t="shared" si="1"/>
      </c>
      <c r="Q22" s="1"/>
    </row>
    <row r="23" spans="1:17" ht="15.75" customHeight="1">
      <c r="A23" s="65" t="s">
        <v>10</v>
      </c>
      <c r="B23" s="133"/>
      <c r="C23" s="125"/>
      <c r="D23" s="125"/>
      <c r="E23" s="125"/>
      <c r="F23" s="125"/>
      <c r="G23" s="123"/>
      <c r="H23" s="123"/>
      <c r="I23" s="60">
        <f t="shared" si="2"/>
      </c>
      <c r="J23" s="124"/>
      <c r="K23" s="123"/>
      <c r="L23" s="128"/>
      <c r="M23" s="123"/>
      <c r="N23" s="63">
        <f t="shared" si="0"/>
      </c>
      <c r="O23" s="125"/>
      <c r="P23" s="56">
        <f t="shared" si="1"/>
      </c>
      <c r="Q23" s="1"/>
    </row>
    <row r="24" spans="1:17" ht="15.75" customHeight="1">
      <c r="A24" s="57" t="s">
        <v>11</v>
      </c>
      <c r="B24" s="133"/>
      <c r="C24" s="125"/>
      <c r="D24" s="125"/>
      <c r="E24" s="125"/>
      <c r="F24" s="125"/>
      <c r="G24" s="123"/>
      <c r="H24" s="123"/>
      <c r="I24" s="60">
        <f t="shared" si="2"/>
      </c>
      <c r="J24" s="124"/>
      <c r="K24" s="123"/>
      <c r="L24" s="128"/>
      <c r="M24" s="123"/>
      <c r="N24" s="63">
        <f t="shared" si="0"/>
      </c>
      <c r="O24" s="125"/>
      <c r="P24" s="56">
        <f t="shared" si="1"/>
      </c>
      <c r="Q24" s="1"/>
    </row>
    <row r="25" spans="1:17" ht="15.75" customHeight="1">
      <c r="A25" s="65" t="s">
        <v>12</v>
      </c>
      <c r="B25" s="133"/>
      <c r="C25" s="125"/>
      <c r="D25" s="125"/>
      <c r="E25" s="125"/>
      <c r="F25" s="125"/>
      <c r="G25" s="123"/>
      <c r="H25" s="123"/>
      <c r="I25" s="60">
        <f t="shared" si="2"/>
      </c>
      <c r="J25" s="124"/>
      <c r="K25" s="123"/>
      <c r="L25" s="128"/>
      <c r="M25" s="123"/>
      <c r="N25" s="63">
        <f t="shared" si="0"/>
      </c>
      <c r="O25" s="125"/>
      <c r="P25" s="56">
        <f t="shared" si="1"/>
      </c>
      <c r="Q25" s="1"/>
    </row>
    <row r="26" spans="1:17" ht="15.75" customHeight="1">
      <c r="A26" s="57" t="s">
        <v>13</v>
      </c>
      <c r="B26" s="133"/>
      <c r="C26" s="125"/>
      <c r="D26" s="125"/>
      <c r="E26" s="125"/>
      <c r="F26" s="125"/>
      <c r="G26" s="123"/>
      <c r="H26" s="123"/>
      <c r="I26" s="60">
        <f t="shared" si="2"/>
      </c>
      <c r="J26" s="124"/>
      <c r="K26" s="123"/>
      <c r="L26" s="128"/>
      <c r="M26" s="123"/>
      <c r="N26" s="63">
        <f t="shared" si="0"/>
      </c>
      <c r="O26" s="125"/>
      <c r="P26" s="56">
        <f t="shared" si="1"/>
      </c>
      <c r="Q26" s="1"/>
    </row>
    <row r="27" spans="1:17" ht="15.75" customHeight="1">
      <c r="A27" s="65" t="s">
        <v>14</v>
      </c>
      <c r="B27" s="133"/>
      <c r="C27" s="125"/>
      <c r="D27" s="125"/>
      <c r="E27" s="125"/>
      <c r="F27" s="125"/>
      <c r="G27" s="123"/>
      <c r="H27" s="123"/>
      <c r="I27" s="60">
        <f t="shared" si="2"/>
      </c>
      <c r="J27" s="124"/>
      <c r="K27" s="123"/>
      <c r="L27" s="128"/>
      <c r="M27" s="123"/>
      <c r="N27" s="63">
        <f t="shared" si="0"/>
      </c>
      <c r="O27" s="125"/>
      <c r="P27" s="56">
        <f t="shared" si="1"/>
      </c>
      <c r="Q27" s="1"/>
    </row>
    <row r="28" spans="1:17" ht="15.75" customHeight="1">
      <c r="A28" s="57" t="s">
        <v>15</v>
      </c>
      <c r="B28" s="133"/>
      <c r="C28" s="125"/>
      <c r="D28" s="125"/>
      <c r="E28" s="125"/>
      <c r="F28" s="125"/>
      <c r="G28" s="123"/>
      <c r="H28" s="123"/>
      <c r="I28" s="60">
        <f t="shared" si="2"/>
      </c>
      <c r="J28" s="124"/>
      <c r="K28" s="123"/>
      <c r="L28" s="128"/>
      <c r="M28" s="123"/>
      <c r="N28" s="63">
        <f t="shared" si="0"/>
      </c>
      <c r="O28" s="125"/>
      <c r="P28" s="56">
        <f t="shared" si="1"/>
      </c>
      <c r="Q28" s="1"/>
    </row>
    <row r="29" spans="1:17" ht="15.75" customHeight="1">
      <c r="A29" s="65" t="s">
        <v>16</v>
      </c>
      <c r="B29" s="133"/>
      <c r="C29" s="125"/>
      <c r="D29" s="125"/>
      <c r="E29" s="125"/>
      <c r="F29" s="125"/>
      <c r="G29" s="123"/>
      <c r="H29" s="123"/>
      <c r="I29" s="60">
        <f t="shared" si="2"/>
      </c>
      <c r="J29" s="124"/>
      <c r="K29" s="123"/>
      <c r="L29" s="128"/>
      <c r="M29" s="123"/>
      <c r="N29" s="63">
        <f t="shared" si="0"/>
      </c>
      <c r="O29" s="125"/>
      <c r="P29" s="56">
        <f t="shared" si="1"/>
      </c>
      <c r="Q29" s="1"/>
    </row>
    <row r="30" spans="1:17" ht="15.75" customHeight="1">
      <c r="A30" s="57" t="s">
        <v>17</v>
      </c>
      <c r="B30" s="133"/>
      <c r="C30" s="125"/>
      <c r="D30" s="125"/>
      <c r="E30" s="125"/>
      <c r="F30" s="125"/>
      <c r="G30" s="123"/>
      <c r="H30" s="123"/>
      <c r="I30" s="60">
        <f t="shared" si="2"/>
      </c>
      <c r="J30" s="124"/>
      <c r="K30" s="123"/>
      <c r="L30" s="128"/>
      <c r="M30" s="123"/>
      <c r="N30" s="63">
        <f t="shared" si="0"/>
      </c>
      <c r="O30" s="125"/>
      <c r="P30" s="56">
        <f t="shared" si="1"/>
      </c>
      <c r="Q30" s="1"/>
    </row>
    <row r="31" spans="1:17" ht="15.75" customHeight="1">
      <c r="A31" s="65" t="s">
        <v>18</v>
      </c>
      <c r="B31" s="133"/>
      <c r="C31" s="125"/>
      <c r="D31" s="125"/>
      <c r="E31" s="125"/>
      <c r="F31" s="125"/>
      <c r="G31" s="123"/>
      <c r="H31" s="123"/>
      <c r="I31" s="60">
        <f t="shared" si="2"/>
      </c>
      <c r="J31" s="124"/>
      <c r="K31" s="123"/>
      <c r="L31" s="128"/>
      <c r="M31" s="123"/>
      <c r="N31" s="63">
        <f t="shared" si="0"/>
      </c>
      <c r="O31" s="125"/>
      <c r="P31" s="56">
        <f t="shared" si="1"/>
      </c>
      <c r="Q31" s="1"/>
    </row>
    <row r="32" spans="1:17" ht="15.75" customHeight="1">
      <c r="A32" s="57" t="s">
        <v>19</v>
      </c>
      <c r="B32" s="133"/>
      <c r="C32" s="125"/>
      <c r="D32" s="125"/>
      <c r="E32" s="125"/>
      <c r="F32" s="125"/>
      <c r="G32" s="123"/>
      <c r="H32" s="123"/>
      <c r="I32" s="60">
        <f t="shared" si="2"/>
      </c>
      <c r="J32" s="124"/>
      <c r="K32" s="123"/>
      <c r="L32" s="128"/>
      <c r="M32" s="123"/>
      <c r="N32" s="63">
        <f t="shared" si="0"/>
      </c>
      <c r="O32" s="125"/>
      <c r="P32" s="56">
        <f t="shared" si="1"/>
      </c>
      <c r="Q32" s="1"/>
    </row>
    <row r="33" spans="1:17" ht="15.75" customHeight="1">
      <c r="A33" s="65" t="s">
        <v>20</v>
      </c>
      <c r="B33" s="133"/>
      <c r="C33" s="125"/>
      <c r="D33" s="125"/>
      <c r="E33" s="125"/>
      <c r="F33" s="125"/>
      <c r="G33" s="123"/>
      <c r="H33" s="123"/>
      <c r="I33" s="60">
        <f t="shared" si="2"/>
      </c>
      <c r="J33" s="124"/>
      <c r="K33" s="123"/>
      <c r="L33" s="128"/>
      <c r="M33" s="123"/>
      <c r="N33" s="63">
        <f t="shared" si="0"/>
      </c>
      <c r="O33" s="125"/>
      <c r="P33" s="56">
        <f t="shared" si="1"/>
      </c>
      <c r="Q33" s="1"/>
    </row>
    <row r="34" spans="1:17" ht="15.75" customHeight="1">
      <c r="A34" s="57" t="s">
        <v>21</v>
      </c>
      <c r="B34" s="133"/>
      <c r="C34" s="125"/>
      <c r="D34" s="125"/>
      <c r="E34" s="125"/>
      <c r="F34" s="125"/>
      <c r="G34" s="123"/>
      <c r="H34" s="123"/>
      <c r="I34" s="60">
        <f t="shared" si="2"/>
      </c>
      <c r="J34" s="124"/>
      <c r="K34" s="123"/>
      <c r="L34" s="128"/>
      <c r="M34" s="123"/>
      <c r="N34" s="63">
        <f t="shared" si="0"/>
      </c>
      <c r="O34" s="125"/>
      <c r="P34" s="56">
        <f t="shared" si="1"/>
      </c>
      <c r="Q34" s="1"/>
    </row>
    <row r="35" spans="1:17" ht="15.75" customHeight="1">
      <c r="A35" s="65" t="s">
        <v>22</v>
      </c>
      <c r="B35" s="133"/>
      <c r="C35" s="125"/>
      <c r="D35" s="125"/>
      <c r="E35" s="125"/>
      <c r="F35" s="125"/>
      <c r="G35" s="123"/>
      <c r="H35" s="123"/>
      <c r="I35" s="60">
        <f t="shared" si="2"/>
      </c>
      <c r="J35" s="124"/>
      <c r="K35" s="123"/>
      <c r="L35" s="128"/>
      <c r="M35" s="123"/>
      <c r="N35" s="63">
        <f t="shared" si="0"/>
      </c>
      <c r="O35" s="125"/>
      <c r="P35" s="56">
        <f t="shared" si="1"/>
      </c>
      <c r="Q35" s="1"/>
    </row>
    <row r="36" spans="1:17" ht="15.75" customHeight="1">
      <c r="A36" s="57" t="s">
        <v>23</v>
      </c>
      <c r="B36" s="133"/>
      <c r="C36" s="125"/>
      <c r="D36" s="125"/>
      <c r="E36" s="125"/>
      <c r="F36" s="125"/>
      <c r="G36" s="123"/>
      <c r="H36" s="123"/>
      <c r="I36" s="60">
        <f t="shared" si="2"/>
      </c>
      <c r="J36" s="124"/>
      <c r="K36" s="123"/>
      <c r="L36" s="128"/>
      <c r="M36" s="123"/>
      <c r="N36" s="63">
        <f t="shared" si="0"/>
      </c>
      <c r="O36" s="125"/>
      <c r="P36" s="56">
        <f t="shared" si="1"/>
      </c>
      <c r="Q36" s="1"/>
    </row>
    <row r="37" spans="1:17" ht="15.75" customHeight="1">
      <c r="A37" s="65" t="s">
        <v>24</v>
      </c>
      <c r="B37" s="133"/>
      <c r="C37" s="125"/>
      <c r="D37" s="125"/>
      <c r="E37" s="125"/>
      <c r="F37" s="125"/>
      <c r="G37" s="123"/>
      <c r="H37" s="123"/>
      <c r="I37" s="60">
        <f t="shared" si="2"/>
      </c>
      <c r="J37" s="124"/>
      <c r="K37" s="123"/>
      <c r="L37" s="128"/>
      <c r="M37" s="123"/>
      <c r="N37" s="63">
        <f t="shared" si="0"/>
      </c>
      <c r="O37" s="125"/>
      <c r="P37" s="56">
        <f t="shared" si="1"/>
      </c>
      <c r="Q37" s="1"/>
    </row>
    <row r="38" spans="1:17" ht="15.75" customHeight="1">
      <c r="A38" s="57" t="s">
        <v>25</v>
      </c>
      <c r="B38" s="133"/>
      <c r="C38" s="125"/>
      <c r="D38" s="125"/>
      <c r="E38" s="125"/>
      <c r="F38" s="125"/>
      <c r="G38" s="123"/>
      <c r="H38" s="123"/>
      <c r="I38" s="60">
        <f t="shared" si="2"/>
      </c>
      <c r="J38" s="124"/>
      <c r="K38" s="123"/>
      <c r="L38" s="128"/>
      <c r="M38" s="123"/>
      <c r="N38" s="63">
        <f t="shared" si="0"/>
      </c>
      <c r="O38" s="125"/>
      <c r="P38" s="56">
        <f t="shared" si="1"/>
      </c>
      <c r="Q38" s="1"/>
    </row>
    <row r="39" spans="1:17" ht="15.75" customHeight="1">
      <c r="A39" s="65" t="s">
        <v>26</v>
      </c>
      <c r="B39" s="133"/>
      <c r="C39" s="125"/>
      <c r="D39" s="125"/>
      <c r="E39" s="125"/>
      <c r="F39" s="125"/>
      <c r="G39" s="123"/>
      <c r="H39" s="123"/>
      <c r="I39" s="60">
        <f t="shared" si="2"/>
      </c>
      <c r="J39" s="124"/>
      <c r="K39" s="123"/>
      <c r="L39" s="128"/>
      <c r="M39" s="123"/>
      <c r="N39" s="63">
        <f t="shared" si="0"/>
      </c>
      <c r="O39" s="125"/>
      <c r="P39" s="56">
        <f t="shared" si="1"/>
      </c>
      <c r="Q39" s="1"/>
    </row>
    <row r="40" spans="1:17" ht="15.75" customHeight="1">
      <c r="A40" s="57" t="s">
        <v>27</v>
      </c>
      <c r="B40" s="133"/>
      <c r="C40" s="125"/>
      <c r="D40" s="125"/>
      <c r="E40" s="125"/>
      <c r="F40" s="125"/>
      <c r="G40" s="123"/>
      <c r="H40" s="123"/>
      <c r="I40" s="60">
        <f t="shared" si="2"/>
      </c>
      <c r="J40" s="124"/>
      <c r="K40" s="123"/>
      <c r="L40" s="128"/>
      <c r="M40" s="123"/>
      <c r="N40" s="63">
        <f t="shared" si="0"/>
      </c>
      <c r="O40" s="125"/>
      <c r="P40" s="56">
        <f t="shared" si="1"/>
      </c>
      <c r="Q40" s="1"/>
    </row>
    <row r="41" spans="1:17" ht="15.75" customHeight="1">
      <c r="A41" s="65" t="s">
        <v>28</v>
      </c>
      <c r="B41" s="133"/>
      <c r="C41" s="125"/>
      <c r="D41" s="125"/>
      <c r="E41" s="125"/>
      <c r="F41" s="125"/>
      <c r="G41" s="123"/>
      <c r="H41" s="123"/>
      <c r="I41" s="60">
        <f t="shared" si="2"/>
      </c>
      <c r="J41" s="124"/>
      <c r="K41" s="123"/>
      <c r="L41" s="128"/>
      <c r="M41" s="123"/>
      <c r="N41" s="63">
        <f t="shared" si="0"/>
      </c>
      <c r="O41" s="125"/>
      <c r="P41" s="56">
        <f t="shared" si="1"/>
      </c>
      <c r="Q41" s="1"/>
    </row>
    <row r="42" spans="1:17" ht="15.75" customHeight="1">
      <c r="A42" s="57" t="s">
        <v>29</v>
      </c>
      <c r="B42" s="133"/>
      <c r="C42" s="125"/>
      <c r="D42" s="125"/>
      <c r="E42" s="125"/>
      <c r="F42" s="125"/>
      <c r="G42" s="123"/>
      <c r="H42" s="123"/>
      <c r="I42" s="60">
        <f t="shared" si="2"/>
      </c>
      <c r="J42" s="124"/>
      <c r="K42" s="123"/>
      <c r="L42" s="128"/>
      <c r="M42" s="123"/>
      <c r="N42" s="63">
        <f t="shared" si="0"/>
      </c>
      <c r="O42" s="125"/>
      <c r="P42" s="56">
        <f t="shared" si="1"/>
      </c>
      <c r="Q42" s="1"/>
    </row>
    <row r="43" spans="1:17" ht="15.75" customHeight="1">
      <c r="A43" s="65" t="s">
        <v>30</v>
      </c>
      <c r="B43" s="133"/>
      <c r="C43" s="125"/>
      <c r="D43" s="125"/>
      <c r="E43" s="125"/>
      <c r="F43" s="125"/>
      <c r="G43" s="123"/>
      <c r="H43" s="123"/>
      <c r="I43" s="60">
        <f t="shared" si="2"/>
      </c>
      <c r="J43" s="124"/>
      <c r="K43" s="123"/>
      <c r="L43" s="128"/>
      <c r="M43" s="123"/>
      <c r="N43" s="63">
        <f t="shared" si="0"/>
      </c>
      <c r="O43" s="125"/>
      <c r="P43" s="56">
        <f t="shared" si="1"/>
      </c>
      <c r="Q43" s="1"/>
    </row>
    <row r="44" spans="1:17" ht="15.75" customHeight="1">
      <c r="A44" s="57" t="s">
        <v>31</v>
      </c>
      <c r="B44" s="133"/>
      <c r="C44" s="125"/>
      <c r="D44" s="125"/>
      <c r="E44" s="125"/>
      <c r="F44" s="125"/>
      <c r="G44" s="123"/>
      <c r="H44" s="123"/>
      <c r="I44" s="60">
        <f t="shared" si="2"/>
      </c>
      <c r="J44" s="124"/>
      <c r="K44" s="123"/>
      <c r="L44" s="128"/>
      <c r="M44" s="123"/>
      <c r="N44" s="63">
        <f t="shared" si="0"/>
      </c>
      <c r="O44" s="125"/>
      <c r="P44" s="56">
        <f t="shared" si="1"/>
      </c>
      <c r="Q44" s="1"/>
    </row>
    <row r="45" spans="1:17" ht="15.75" customHeight="1" thickBot="1">
      <c r="A45" s="66" t="s">
        <v>32</v>
      </c>
      <c r="B45" s="133"/>
      <c r="C45" s="67"/>
      <c r="D45" s="68"/>
      <c r="E45" s="68"/>
      <c r="F45" s="68"/>
      <c r="G45" s="68"/>
      <c r="H45" s="68"/>
      <c r="I45" s="60">
        <f t="shared" si="2"/>
      </c>
      <c r="J45" s="70"/>
      <c r="K45" s="68"/>
      <c r="L45" s="71"/>
      <c r="M45" s="142"/>
      <c r="N45" s="144">
        <f t="shared" si="0"/>
      </c>
      <c r="O45" s="73"/>
      <c r="P45" s="56">
        <f t="shared" si="1"/>
      </c>
      <c r="Q45" s="1"/>
    </row>
    <row r="46" spans="1:16" s="79" customFormat="1" ht="15.75" customHeight="1">
      <c r="A46" s="163" t="s">
        <v>64</v>
      </c>
      <c r="B46" s="164"/>
      <c r="C46" s="76">
        <f aca="true" t="shared" si="3" ref="C46:H46">IF(SUM(C15:C45)=0,"",SUM(C15:C45))</f>
      </c>
      <c r="D46" s="76">
        <f t="shared" si="3"/>
      </c>
      <c r="E46" s="76">
        <f t="shared" si="3"/>
      </c>
      <c r="F46" s="76">
        <f t="shared" si="3"/>
      </c>
      <c r="G46" s="54">
        <f>IF(SUM(G15:G45)=0,"",SUM(G15:G45))</f>
      </c>
      <c r="H46" s="54">
        <f t="shared" si="3"/>
      </c>
      <c r="I46" s="54">
        <f aca="true" t="shared" si="4" ref="I46:P46">IF(SUM(I15:I45)=0,"",SUM(I15:I45))</f>
      </c>
      <c r="J46" s="75">
        <f t="shared" si="4"/>
      </c>
      <c r="K46" s="76">
        <f t="shared" si="4"/>
      </c>
      <c r="L46" s="76">
        <f t="shared" si="4"/>
      </c>
      <c r="M46" s="76">
        <f t="shared" si="4"/>
      </c>
      <c r="N46" s="76">
        <f t="shared" si="4"/>
      </c>
      <c r="O46" s="77">
        <f t="shared" si="4"/>
      </c>
      <c r="P46" s="78">
        <f t="shared" si="4"/>
      </c>
    </row>
    <row r="47" spans="1:16" s="79" customFormat="1" ht="15.75" customHeight="1">
      <c r="A47" s="165" t="s">
        <v>53</v>
      </c>
      <c r="B47" s="166"/>
      <c r="C47" s="80">
        <v>0.25</v>
      </c>
      <c r="D47" s="80">
        <v>0.5</v>
      </c>
      <c r="E47" s="80">
        <v>0.5</v>
      </c>
      <c r="F47" s="80">
        <v>0.75</v>
      </c>
      <c r="G47" s="80">
        <v>1</v>
      </c>
      <c r="H47" s="80">
        <v>1</v>
      </c>
      <c r="I47" s="81"/>
      <c r="J47" s="82">
        <v>0.25</v>
      </c>
      <c r="K47" s="80">
        <v>0.5</v>
      </c>
      <c r="L47" s="83">
        <v>0.75</v>
      </c>
      <c r="M47" s="80">
        <v>1</v>
      </c>
      <c r="N47" s="81"/>
      <c r="O47" s="81"/>
      <c r="P47" s="84" t="s">
        <v>67</v>
      </c>
    </row>
    <row r="48" spans="1:16" s="79" customFormat="1" ht="15.75" customHeight="1" thickBot="1">
      <c r="A48" s="167" t="s">
        <v>63</v>
      </c>
      <c r="B48" s="168"/>
      <c r="C48" s="85">
        <f aca="true" t="shared" si="5" ref="C48:M48">IF(C46="","",(C46*C47))</f>
      </c>
      <c r="D48" s="85">
        <f t="shared" si="5"/>
      </c>
      <c r="E48" s="86">
        <f t="shared" si="5"/>
      </c>
      <c r="F48" s="86">
        <f t="shared" si="5"/>
      </c>
      <c r="G48" s="86">
        <f t="shared" si="5"/>
      </c>
      <c r="H48" s="86">
        <f t="shared" si="5"/>
      </c>
      <c r="I48" s="87">
        <f>IF(J49=0,"",J49)</f>
      </c>
      <c r="J48" s="88">
        <f t="shared" si="5"/>
      </c>
      <c r="K48" s="89">
        <f t="shared" si="5"/>
      </c>
      <c r="L48" s="89">
        <f t="shared" si="5"/>
      </c>
      <c r="M48" s="89">
        <f t="shared" si="5"/>
      </c>
      <c r="N48" s="86">
        <f>IF(K49=0,"",K49)</f>
      </c>
      <c r="O48" s="85">
        <f>IF(L49=0,"",L49)</f>
      </c>
      <c r="P48" s="90">
        <f>IF(J49+L49=0,"",J49+L49)</f>
      </c>
    </row>
    <row r="49" spans="1:16" s="79" customFormat="1" ht="15.75" customHeight="1" thickBot="1">
      <c r="A49" s="179" t="s">
        <v>78</v>
      </c>
      <c r="B49" s="180"/>
      <c r="C49" s="180"/>
      <c r="D49" s="180"/>
      <c r="E49" s="181"/>
      <c r="F49" s="175" t="s">
        <v>65</v>
      </c>
      <c r="G49" s="176"/>
      <c r="H49" s="176"/>
      <c r="I49" s="177"/>
      <c r="J49" s="91">
        <f>SUM(C48:H48)</f>
        <v>0</v>
      </c>
      <c r="K49" s="92">
        <f>SUM(J48:M48)</f>
        <v>0</v>
      </c>
      <c r="L49" s="93">
        <f>IF(O46&gt;K49,K49,O46)</f>
        <v>0</v>
      </c>
      <c r="M49" s="140"/>
      <c r="N49" s="179" t="s">
        <v>79</v>
      </c>
      <c r="O49" s="181"/>
      <c r="P49" s="30">
        <f>IF(F49="Yes",P48*6/7,"")</f>
      </c>
    </row>
    <row r="50" spans="1:17" s="79" customFormat="1" ht="3.75" customHeight="1">
      <c r="A50" s="94"/>
      <c r="B50" s="94"/>
      <c r="C50" s="94"/>
      <c r="D50" s="94"/>
      <c r="E50" s="94"/>
      <c r="F50" s="94"/>
      <c r="G50" s="94"/>
      <c r="H50" s="94"/>
      <c r="I50" s="94"/>
      <c r="J50" s="94"/>
      <c r="K50" s="95"/>
      <c r="L50" s="95"/>
      <c r="M50" s="95"/>
      <c r="N50" s="96"/>
      <c r="O50" s="94"/>
      <c r="P50" s="94"/>
      <c r="Q50" s="97"/>
    </row>
    <row r="51" spans="1:17" s="105" customFormat="1" ht="15.75" customHeight="1">
      <c r="A51" s="40"/>
      <c r="B51" s="40"/>
      <c r="C51" s="98"/>
      <c r="D51" s="98"/>
      <c r="E51" s="98"/>
      <c r="F51" s="98"/>
      <c r="G51" s="98"/>
      <c r="H51" s="99" t="s">
        <v>66</v>
      </c>
      <c r="I51" s="100"/>
      <c r="J51" s="100"/>
      <c r="K51" s="101"/>
      <c r="L51" s="101"/>
      <c r="M51" s="101"/>
      <c r="N51" s="102"/>
      <c r="O51" s="103"/>
      <c r="P51" s="103"/>
      <c r="Q51" s="104"/>
    </row>
    <row r="52" ht="7.5" customHeight="1">
      <c r="H52" s="99"/>
    </row>
    <row r="53" spans="1:17" ht="17.25" customHeight="1">
      <c r="A53" s="157" t="s">
        <v>85</v>
      </c>
      <c r="B53" s="157"/>
      <c r="C53" s="157"/>
      <c r="D53" s="157"/>
      <c r="E53" s="157"/>
      <c r="F53" s="157"/>
      <c r="G53" s="157"/>
      <c r="H53" s="157"/>
      <c r="I53" s="157"/>
      <c r="J53" s="157"/>
      <c r="K53" s="157"/>
      <c r="L53" s="157"/>
      <c r="M53" s="157"/>
      <c r="N53" s="157"/>
      <c r="O53" s="157"/>
      <c r="P53" s="157"/>
      <c r="Q53" s="157"/>
    </row>
    <row r="54" spans="1:17" ht="17.25" customHeight="1">
      <c r="A54" s="157" t="s">
        <v>86</v>
      </c>
      <c r="B54" s="157"/>
      <c r="C54" s="157"/>
      <c r="D54" s="157"/>
      <c r="E54" s="157"/>
      <c r="F54" s="157"/>
      <c r="G54" s="157"/>
      <c r="H54" s="157"/>
      <c r="I54" s="157"/>
      <c r="J54" s="157"/>
      <c r="K54" s="157"/>
      <c r="L54" s="157"/>
      <c r="M54" s="157"/>
      <c r="N54" s="157"/>
      <c r="O54" s="157"/>
      <c r="P54" s="157"/>
      <c r="Q54" s="157"/>
    </row>
    <row r="55" spans="1:17" ht="17.25" customHeight="1">
      <c r="A55" s="158" t="s">
        <v>87</v>
      </c>
      <c r="B55" s="158"/>
      <c r="C55" s="158"/>
      <c r="D55" s="158"/>
      <c r="E55" s="158"/>
      <c r="F55" s="158"/>
      <c r="G55" s="158"/>
      <c r="H55" s="158"/>
      <c r="I55" s="158"/>
      <c r="J55" s="158"/>
      <c r="K55" s="158"/>
      <c r="L55" s="158"/>
      <c r="M55" s="158"/>
      <c r="N55" s="158"/>
      <c r="O55" s="158"/>
      <c r="P55" s="158"/>
      <c r="Q55" s="158"/>
    </row>
    <row r="56" spans="1:17" ht="17.25" customHeight="1">
      <c r="A56" s="152" t="s">
        <v>88</v>
      </c>
      <c r="B56" s="152"/>
      <c r="C56" s="152"/>
      <c r="D56" s="152"/>
      <c r="E56" s="152"/>
      <c r="F56" s="152"/>
      <c r="G56" s="152"/>
      <c r="H56" s="152"/>
      <c r="I56" s="152"/>
      <c r="J56" s="152"/>
      <c r="K56" s="152"/>
      <c r="L56" s="152"/>
      <c r="M56" s="152"/>
      <c r="N56" s="152"/>
      <c r="O56" s="152"/>
      <c r="P56" s="152"/>
      <c r="Q56" s="152"/>
    </row>
    <row r="57" spans="1:17" ht="17.25" customHeight="1">
      <c r="A57" s="152" t="s">
        <v>82</v>
      </c>
      <c r="B57" s="152"/>
      <c r="C57" s="152"/>
      <c r="D57" s="152"/>
      <c r="E57" s="152"/>
      <c r="F57" s="152"/>
      <c r="G57" s="152"/>
      <c r="H57" s="152"/>
      <c r="I57" s="152"/>
      <c r="J57" s="152"/>
      <c r="K57" s="152"/>
      <c r="L57" s="152"/>
      <c r="M57" s="152"/>
      <c r="N57" s="152"/>
      <c r="O57" s="152"/>
      <c r="P57" s="152"/>
      <c r="Q57" s="152"/>
    </row>
    <row r="58" spans="1:17" ht="17.25" customHeight="1">
      <c r="A58" s="158" t="s">
        <v>84</v>
      </c>
      <c r="B58" s="158"/>
      <c r="C58" s="158"/>
      <c r="D58" s="158"/>
      <c r="E58" s="158"/>
      <c r="F58" s="158"/>
      <c r="G58" s="158"/>
      <c r="H58" s="158"/>
      <c r="I58" s="158"/>
      <c r="J58" s="158"/>
      <c r="K58" s="158"/>
      <c r="L58" s="158"/>
      <c r="M58" s="158"/>
      <c r="N58" s="158"/>
      <c r="O58" s="158"/>
      <c r="P58" s="158"/>
      <c r="Q58" s="158"/>
    </row>
    <row r="59" spans="1:17" ht="17.25" customHeight="1">
      <c r="A59" s="159" t="s">
        <v>83</v>
      </c>
      <c r="B59" s="159"/>
      <c r="C59" s="159"/>
      <c r="D59" s="159"/>
      <c r="E59" s="159"/>
      <c r="F59" s="159"/>
      <c r="G59" s="159"/>
      <c r="H59" s="159"/>
      <c r="I59" s="159"/>
      <c r="J59" s="159"/>
      <c r="K59" s="159"/>
      <c r="L59" s="159"/>
      <c r="M59" s="159"/>
      <c r="N59" s="159"/>
      <c r="O59" s="159"/>
      <c r="P59" s="159"/>
      <c r="Q59" s="159"/>
    </row>
  </sheetData>
  <sheetProtection/>
  <mergeCells count="28">
    <mergeCell ref="A4:C4"/>
    <mergeCell ref="D4:O4"/>
    <mergeCell ref="A5:C5"/>
    <mergeCell ref="D5:O5"/>
    <mergeCell ref="A7:C7"/>
    <mergeCell ref="D7:O7"/>
    <mergeCell ref="A9:C9"/>
    <mergeCell ref="H9:J9"/>
    <mergeCell ref="A11:E11"/>
    <mergeCell ref="A13:B13"/>
    <mergeCell ref="C13:I13"/>
    <mergeCell ref="J13:O13"/>
    <mergeCell ref="A46:B46"/>
    <mergeCell ref="A47:B47"/>
    <mergeCell ref="A48:B48"/>
    <mergeCell ref="A49:E49"/>
    <mergeCell ref="F49:I49"/>
    <mergeCell ref="N49:O49"/>
    <mergeCell ref="A59:Q59"/>
    <mergeCell ref="A2:P2"/>
    <mergeCell ref="A1:P1"/>
    <mergeCell ref="A53:Q53"/>
    <mergeCell ref="A54:Q54"/>
    <mergeCell ref="A55:Q55"/>
    <mergeCell ref="A56:Q56"/>
    <mergeCell ref="A57:Q57"/>
    <mergeCell ref="A58:Q58"/>
    <mergeCell ref="P13:P14"/>
  </mergeCells>
  <conditionalFormatting sqref="I46 N46:P46 B15:B45 H50:H52 Q50:Q51 P47:P49 N50 L49:M49 I15:N45 P15:P45 J46:M47 F48:G49 C48:E48 H48:O48">
    <cfRule type="cellIs" priority="5" dxfId="104" operator="equal" stopIfTrue="1">
      <formula>"（土）"</formula>
    </cfRule>
    <cfRule type="cellIs" priority="6" dxfId="105" operator="equal" stopIfTrue="1">
      <formula>"（日）"</formula>
    </cfRule>
  </conditionalFormatting>
  <conditionalFormatting sqref="C15:F47 H15:H47">
    <cfRule type="cellIs" priority="3" dxfId="104" operator="equal" stopIfTrue="1">
      <formula>"（土）"</formula>
    </cfRule>
    <cfRule type="cellIs" priority="4" dxfId="105" operator="equal" stopIfTrue="1">
      <formula>"（日）"</formula>
    </cfRule>
  </conditionalFormatting>
  <conditionalFormatting sqref="G15:G47">
    <cfRule type="cellIs" priority="1" dxfId="104" operator="equal" stopIfTrue="1">
      <formula>"（土）"</formula>
    </cfRule>
    <cfRule type="cellIs" priority="2" dxfId="105" operator="equal" stopIfTrue="1">
      <formula>"（日）"</formula>
    </cfRule>
  </conditionalFormatting>
  <dataValidations count="2">
    <dataValidation type="whole" operator="greaterThanOrEqual" allowBlank="1" showErrorMessage="1" imeMode="off" sqref="J15:M45 O15:O45 C15:H45">
      <formula1>0</formula1>
    </dataValidation>
    <dataValidation type="list" showInputMessage="1" showErrorMessage="1" sqref="I51:J51 F49:G49 H50">
      <formula1>"Yes,No"</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3"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利用者実績表</dc:title>
  <dc:subject/>
  <dc:creator>福祉指導監査課</dc:creator>
  <cp:keywords/>
  <dc:description/>
  <cp:lastModifiedBy>rakusitei</cp:lastModifiedBy>
  <cp:lastPrinted>2016-02-18T04:59:14Z</cp:lastPrinted>
  <dcterms:created xsi:type="dcterms:W3CDTF">2006-06-05T04:32:18Z</dcterms:created>
  <dcterms:modified xsi:type="dcterms:W3CDTF">2016-02-18T06:37:11Z</dcterms:modified>
  <cp:category/>
  <cp:version/>
  <cp:contentType/>
  <cp:contentStatus/>
</cp:coreProperties>
</file>